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4\04_2025_Прил. к Выписке\"/>
    </mc:Choice>
  </mc:AlternateContent>
  <xr:revisionPtr revIDLastSave="0" documentId="13_ncr:1_{3C5CC668-A927-431F-84C6-27EB748F8436}" xr6:coauthVersionLast="47" xr6:coauthVersionMax="47" xr10:uidLastSave="{00000000-0000-0000-0000-000000000000}"/>
  <bookViews>
    <workbookView xWindow="-120" yWindow="-120" windowWidth="29040" windowHeight="15840" tabRatio="960" xr2:uid="{9BEE0B57-E928-4195-B090-E450A1C5E534}"/>
  </bookViews>
  <sheets>
    <sheet name="БП тарифы АПП" sheetId="9" r:id="rId1"/>
    <sheet name="Проф.осмотры (4)" sheetId="22" r:id="rId2"/>
    <sheet name="Проф.осмотры (3)" sheetId="2" state="hidden" r:id="rId3"/>
    <sheet name="Проф.осмотры" sheetId="14" state="hidden" r:id="rId4"/>
    <sheet name="Диспансеризация (3) " sheetId="1" state="hidden" r:id="rId5"/>
    <sheet name="Диспансеризация " sheetId="15" state="hidden" r:id="rId6"/>
    <sheet name="Диспансеризация 2 этап (3)" sheetId="3" state="hidden" r:id="rId7"/>
    <sheet name="Диспансеризация 2 этап" sheetId="16" state="hidden" r:id="rId8"/>
    <sheet name="Диспанс.взр.нас.репрод.возр.(4)" sheetId="23" r:id="rId9"/>
    <sheet name="Диспанс.взр.нас.репрод.возр.(3)" sheetId="6" state="hidden" r:id="rId10"/>
    <sheet name="Диспанс.взр.нас.репрод.возр." sheetId="17" state="hidden" r:id="rId11"/>
    <sheet name="Углубленная диспансеризация (3)" sheetId="7" state="hidden" r:id="rId12"/>
    <sheet name="Углубленная диспансеризация" sheetId="18" state="hidden" r:id="rId13"/>
    <sheet name="Школы пац. с хрон.неинф.заб." sheetId="10" state="hidden" r:id="rId14"/>
    <sheet name="Центры здоровья (3)" sheetId="19" state="hidden" r:id="rId15"/>
    <sheet name="Центры здоровья" sheetId="11" state="hidden" r:id="rId16"/>
    <sheet name="Мед. реабилитация" sheetId="12" state="hidden" r:id="rId17"/>
    <sheet name="Школа сах.диаб." sheetId="13" state="hidden" r:id="rId18"/>
    <sheet name="Сверхбазовая тарифы АПП" sheetId="8" state="hidden" r:id="rId19"/>
    <sheet name="Бесплодие_М_Ж (компл.обсл.) (4)" sheetId="21" r:id="rId20"/>
    <sheet name="Бесплодие_М_Ж (компл.обсл.)" sheetId="20" state="hidden" r:id="rId21"/>
  </sheets>
  <definedNames>
    <definedName name="_xlnm._FilterDatabase" localSheetId="0" hidden="1">'БП тарифы АПП'!$A$14:$J$89</definedName>
    <definedName name="_xlnm.Print_Titles" localSheetId="0">'БП тарифы АПП'!$12:$14</definedName>
    <definedName name="_xlnm.Print_Area" localSheetId="0">'БП тарифы АПП'!$A$1:$J$89</definedName>
    <definedName name="_xlnm.Print_Area" localSheetId="10">Диспанс.взр.нас.репрод.возр.!$A$1:$E$47</definedName>
    <definedName name="_xlnm.Print_Area" localSheetId="9">'Диспанс.взр.нас.репрод.возр.(3)'!$A$1:$E$49</definedName>
    <definedName name="_xlnm.Print_Area" localSheetId="8">'Диспанс.взр.нас.репрод.возр.(4)'!$A$1:$E$47</definedName>
    <definedName name="_xlnm.Print_Area" localSheetId="4">'Диспансеризация (3) '!$A$1:$C$64</definedName>
    <definedName name="_xlnm.Print_Area" localSheetId="2">'Проф.осмотры (3)'!$A$1:$C$63</definedName>
    <definedName name="_xlnm.Print_Area" localSheetId="1">'Проф.осмотры (4)'!$A$1:$C$65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9" l="1"/>
  <c r="D30" i="19"/>
  <c r="E18" i="19"/>
  <c r="D15" i="19"/>
  <c r="G10" i="18"/>
  <c r="G6" i="18" s="1"/>
  <c r="E37" i="11" l="1"/>
  <c r="D30" i="11"/>
  <c r="E18" i="11"/>
  <c r="D15" i="11"/>
  <c r="I10" i="10"/>
  <c r="K10" i="10" s="1"/>
  <c r="G10" i="10" s="1"/>
  <c r="I7" i="10"/>
  <c r="I9" i="10" s="1"/>
  <c r="I6" i="10"/>
  <c r="E6" i="10" s="1"/>
  <c r="E10" i="10" l="1"/>
  <c r="J10" i="10"/>
  <c r="L10" i="10" s="1"/>
  <c r="H10" i="10" s="1"/>
  <c r="E7" i="10"/>
  <c r="K7" i="10"/>
  <c r="G7" i="10" s="1"/>
  <c r="F10" i="10"/>
  <c r="J7" i="10"/>
  <c r="F7" i="10" s="1"/>
  <c r="E9" i="10"/>
  <c r="I8" i="10"/>
  <c r="K9" i="10"/>
  <c r="G9" i="10" s="1"/>
  <c r="J9" i="10"/>
  <c r="J6" i="10"/>
  <c r="K6" i="10"/>
  <c r="G6" i="10" s="1"/>
  <c r="L7" i="10" l="1"/>
  <c r="H7" i="10" s="1"/>
  <c r="L6" i="10"/>
  <c r="H6" i="10" s="1"/>
  <c r="F6" i="10"/>
  <c r="F9" i="10"/>
  <c r="L9" i="10"/>
  <c r="H9" i="10" s="1"/>
  <c r="K8" i="10"/>
  <c r="G8" i="10" s="1"/>
  <c r="J8" i="10"/>
  <c r="E8" i="10"/>
  <c r="G10" i="7"/>
  <c r="G6" i="7" s="1"/>
  <c r="L8" i="10" l="1"/>
  <c r="H8" i="10" s="1"/>
  <c r="F8" i="10"/>
</calcChain>
</file>

<file path=xl/sharedStrings.xml><?xml version="1.0" encoding="utf-8"?>
<sst xmlns="http://schemas.openxmlformats.org/spreadsheetml/2006/main" count="2283" uniqueCount="622">
  <si>
    <t>Пол</t>
  </si>
  <si>
    <t>м</t>
  </si>
  <si>
    <t>18,24,30</t>
  </si>
  <si>
    <t>21,27,33</t>
  </si>
  <si>
    <t>40,44,46,52,56,58,62,66,70,72</t>
  </si>
  <si>
    <t>41,43,47,49,53,59,61,79,81,87,91,93,97,99</t>
  </si>
  <si>
    <t>42,48,54,68,74</t>
  </si>
  <si>
    <t>51,57,63,77,83,89</t>
  </si>
  <si>
    <t>67,69,73</t>
  </si>
  <si>
    <t>76,78,82,84,88,90,94,96</t>
  </si>
  <si>
    <t>80,86,92,98</t>
  </si>
  <si>
    <t>ж</t>
  </si>
  <si>
    <t>40,44,46,50,52,56,58,62,64</t>
  </si>
  <si>
    <t>42,48,54,60</t>
  </si>
  <si>
    <t>51,57,63</t>
  </si>
  <si>
    <t>66,70,72</t>
  </si>
  <si>
    <t>77,83,89</t>
  </si>
  <si>
    <t>18,20,22,24,26,28,30,32,34</t>
  </si>
  <si>
    <t>19,21,23,27,29,31,33</t>
  </si>
  <si>
    <t>37,39,41,43,47,49,51,53,57,59,61,63,67,69,71,73,77,79,81,83,87,89,91,93,97,99</t>
  </si>
  <si>
    <t>35,45,55,65,75,85,95</t>
  </si>
  <si>
    <t>36,38,40,42,44,46,48,50,52,54,56,58,60,62,64,66,68,70,72,74,76,78,80,82,84,86,88,90,92,94,96,98</t>
  </si>
  <si>
    <t>19,21,23,25,27,29,31,33</t>
  </si>
  <si>
    <t>36,38,40,42,44,46,48,50,52,54,56,58,60,62,64</t>
  </si>
  <si>
    <t>41,43,45,47,49,51,53,55,57,59,61,63,65,67,69,71,73,75,77,79,81,83,85,87,89,91,93,95,97,99</t>
  </si>
  <si>
    <t>66,68,70,72,74,76,78,80,82,84,86,88,90,92,94,96,98</t>
  </si>
  <si>
    <t>№</t>
  </si>
  <si>
    <t>Осмотр, исследование, мероприятие</t>
  </si>
  <si>
    <t xml:space="preserve">Код услуги
</t>
  </si>
  <si>
    <t>Примечание</t>
  </si>
  <si>
    <t>Тариф 2025 г.</t>
  </si>
  <si>
    <t>Осмотр (консультация) врачом-урологом или врачом-хирургом</t>
  </si>
  <si>
    <t>уролог (м)</t>
  </si>
  <si>
    <t xml:space="preserve">45, 50, 55, 60 и 64 </t>
  </si>
  <si>
    <t>Осмотр (консультация) врачом-хирургом или врачом-колопроктологом, включая проведение ректороманоскопии</t>
  </si>
  <si>
    <t>хирург</t>
  </si>
  <si>
    <t>40-75</t>
  </si>
  <si>
    <t>колопроктолог</t>
  </si>
  <si>
    <t>Осмотр (консультация) врачом-неврологом</t>
  </si>
  <si>
    <t>КТ легких или</t>
  </si>
  <si>
    <t>А06.09.005</t>
  </si>
  <si>
    <t>все</t>
  </si>
  <si>
    <t>Рентгенография легких</t>
  </si>
  <si>
    <t>Колоноскопия</t>
  </si>
  <si>
    <t>А03.18.001</t>
  </si>
  <si>
    <t>Эзофагогастродуоденоскопия</t>
  </si>
  <si>
    <t>А03.16.001</t>
  </si>
  <si>
    <t>Дуплексное сканирование брахицефальных артерий</t>
  </si>
  <si>
    <t>А04.12.005</t>
  </si>
  <si>
    <t>45-72</t>
  </si>
  <si>
    <t>Осмотр (консультация) врачом-акушером-гинекологом</t>
  </si>
  <si>
    <t xml:space="preserve">Осмотр (консультация) врачом-оториноларингологом </t>
  </si>
  <si>
    <t xml:space="preserve">Осмотр (консультация) врачом-офтальмологом 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</si>
  <si>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</t>
  </si>
  <si>
    <t>Исследование уровня гликированного гемоглобина в крови</t>
  </si>
  <si>
    <t>Дерматовенеролог</t>
  </si>
  <si>
    <t>Новор., 4м 5м 6м 7м 8м 9м 10м 11м 1г3м 1,5г</t>
  </si>
  <si>
    <t>1 мес.</t>
  </si>
  <si>
    <t>2 мес.</t>
  </si>
  <si>
    <t>3 мес.</t>
  </si>
  <si>
    <t>1 год</t>
  </si>
  <si>
    <t>2 года</t>
  </si>
  <si>
    <t>3 года</t>
  </si>
  <si>
    <t>4,5,8,9,11,12 лет</t>
  </si>
  <si>
    <t>6 лет</t>
  </si>
  <si>
    <t>7 лет</t>
  </si>
  <si>
    <t>10 лет</t>
  </si>
  <si>
    <t>13 лет</t>
  </si>
  <si>
    <t>14 лет</t>
  </si>
  <si>
    <t>15 лет</t>
  </si>
  <si>
    <t>16 лет.</t>
  </si>
  <si>
    <t>17 лет.</t>
  </si>
  <si>
    <t>д</t>
  </si>
  <si>
    <t>пол</t>
  </si>
  <si>
    <t>Тариф 2025 г</t>
  </si>
  <si>
    <t>Первый этап диспансеризации</t>
  </si>
  <si>
    <t>Прием(осмотр,консультация) врачом акушером -гинекологом</t>
  </si>
  <si>
    <t>В01.001.001</t>
  </si>
  <si>
    <t xml:space="preserve"> 1.1</t>
  </si>
  <si>
    <t xml:space="preserve">Визуальный осмотр наружных половых органов </t>
  </si>
  <si>
    <t>А01.20.002</t>
  </si>
  <si>
    <t xml:space="preserve">Осмотр шейки матки в зеркалах с забором материала на исследование </t>
  </si>
  <si>
    <t>А02.20.001</t>
  </si>
  <si>
    <t>Бимануальное влагалищное обследование</t>
  </si>
  <si>
    <t>А01.20.003</t>
  </si>
  <si>
    <t xml:space="preserve"> 1.2</t>
  </si>
  <si>
    <t>Визуальное исследование молочных желез</t>
  </si>
  <si>
    <t>А01.20.005</t>
  </si>
  <si>
    <t>Пальпация молочных желез</t>
  </si>
  <si>
    <t>А01.20.006</t>
  </si>
  <si>
    <t xml:space="preserve">Микроскопическое исследование влагалищных мазков </t>
  </si>
  <si>
    <t>А12.20.001</t>
  </si>
  <si>
    <t xml:space="preserve">Определение концентрации водородных ионов (рН) отделяемого слизистой оболочки влагалища </t>
  </si>
  <si>
    <t>А09.20.011</t>
  </si>
  <si>
    <t>Цитологическое исследование мазка с поверхности шейки матки</t>
  </si>
  <si>
    <t>А08.20.017</t>
  </si>
  <si>
    <t xml:space="preserve">Цитологическое исследование микропрепарата  цервикального   канала </t>
  </si>
  <si>
    <t>А08.20.017.001</t>
  </si>
  <si>
    <t xml:space="preserve">Жидкостное цитологическое исследование микропрепарата  шейки матки </t>
  </si>
  <si>
    <t>А08.20.017.002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</si>
  <si>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</si>
  <si>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А26.20.034.001</t>
  </si>
  <si>
    <t>Ср.тариф 1 этап (ж)</t>
  </si>
  <si>
    <t xml:space="preserve">Прием (осмотр ,консультация) врачом - урологом  или врачом-хирургом </t>
  </si>
  <si>
    <t>Ср.тариф 1 этап (м)</t>
  </si>
  <si>
    <t>Второй этап диспансеризации (женщины)</t>
  </si>
  <si>
    <t xml:space="preserve"> 5.1</t>
  </si>
  <si>
    <t xml:space="preserve"> 5.2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</si>
  <si>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</si>
  <si>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А26.20.009.002</t>
  </si>
  <si>
    <t>Ультразвуковое исследование матки и придатков трансабдоминальное</t>
  </si>
  <si>
    <t>А04.20.001</t>
  </si>
  <si>
    <t>Ультразвуковое исследование матки и придатков трансвагинальное</t>
  </si>
  <si>
    <t>А04.20.001.001</t>
  </si>
  <si>
    <t>Ультразвуковое исследование молочных желез</t>
  </si>
  <si>
    <t>А04.20.002</t>
  </si>
  <si>
    <t>Прием(осмотр,консультация) врачом акушером -гинекологом повторный</t>
  </si>
  <si>
    <t>В01.001.002</t>
  </si>
  <si>
    <t>Ср.тариф 2 этап (ж)</t>
  </si>
  <si>
    <t>Второй этап диспансеризации (мужчины)</t>
  </si>
  <si>
    <t>Спермограмма</t>
  </si>
  <si>
    <t>В03.053.002</t>
  </si>
  <si>
    <t>Микроскопическое исследование спермы</t>
  </si>
  <si>
    <t>A12.21.001</t>
  </si>
  <si>
    <t>Микроскопическое исследование уретрального отделяемого и сока простаты</t>
  </si>
  <si>
    <t>A12.21.003</t>
  </si>
  <si>
    <t>Микроскопическое исследование осадка секрета простаты</t>
  </si>
  <si>
    <t>A12.21.005</t>
  </si>
  <si>
    <t>Микроскопическое исследование осадка мочи</t>
  </si>
  <si>
    <t>A12.28.011</t>
  </si>
  <si>
    <t>Микроскопическое исследование отделяемого из уретры</t>
  </si>
  <si>
    <t>A12.28.015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</si>
  <si>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</si>
  <si>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А26.21.036.001</t>
  </si>
  <si>
    <t xml:space="preserve">Ультразвуковое исследование  органов мошонки </t>
  </si>
  <si>
    <t>А04.28.003</t>
  </si>
  <si>
    <t xml:space="preserve">Ультразвуковое исследование предстательной железы </t>
  </si>
  <si>
    <t>А04.21.001</t>
  </si>
  <si>
    <t>Ультразвуковое исследование предстательной железы трансректальное</t>
  </si>
  <si>
    <t>А04.21.001.001</t>
  </si>
  <si>
    <t>Прием (осмотр ,консультация) врачом - урологом  или врачом-хирургом  повторный</t>
  </si>
  <si>
    <t>уролог (хирург)</t>
  </si>
  <si>
    <t>Ср.тариф 2 этап (м)</t>
  </si>
  <si>
    <t>Способ оплаты</t>
  </si>
  <si>
    <t>Исследования и медицинские вмешательства в рамках углубленной диспансеризации</t>
  </si>
  <si>
    <t>Код услуги</t>
  </si>
  <si>
    <t>Приложение</t>
  </si>
  <si>
    <t>Тариф 2025г.</t>
  </si>
  <si>
    <t>1 этап углубленной диспансеризации</t>
  </si>
  <si>
    <t>косплексное посещение</t>
  </si>
  <si>
    <t>Итого:</t>
  </si>
  <si>
    <t>1.1.</t>
  </si>
  <si>
    <t>1.2.</t>
  </si>
  <si>
    <t>1.3.</t>
  </si>
  <si>
    <t>B03.016.002</t>
  </si>
  <si>
    <t>3.3.10</t>
  </si>
  <si>
    <t>1.4.</t>
  </si>
  <si>
    <t>Уровень холестерина</t>
  </si>
  <si>
    <t>A09.05.026</t>
  </si>
  <si>
    <t>Уровень липопротеинов низкой плотности</t>
  </si>
  <si>
    <t>A09.05.028</t>
  </si>
  <si>
    <t>Уровень С-реактивного белка</t>
  </si>
  <si>
    <t>A09.05.009</t>
  </si>
  <si>
    <t>Определение активности аланинаминотрансферазы в крови</t>
  </si>
  <si>
    <t>A09.05.042</t>
  </si>
  <si>
    <t>Определение активности аспартатаминотрансферазы в крови</t>
  </si>
  <si>
    <t>A09.05.041</t>
  </si>
  <si>
    <t>Определение активности лактатдегидрогеназы в крови</t>
  </si>
  <si>
    <t>A09.05.039</t>
  </si>
  <si>
    <t>Исследование уровня креатинина в крови</t>
  </si>
  <si>
    <t>A09.05.019</t>
  </si>
  <si>
    <t>2.1.</t>
  </si>
  <si>
    <t>Прием (осмотр) врачом-терапевтом (участковым терапевтом, врачом общей практики)</t>
  </si>
  <si>
    <t>3.3.5</t>
  </si>
  <si>
    <t>за единицу объема оказания медицинской помощи</t>
  </si>
  <si>
    <t>2.2.</t>
  </si>
  <si>
    <t>2.3.</t>
  </si>
  <si>
    <t xml:space="preserve">Определение концентрации Д-димера в крови </t>
  </si>
  <si>
    <t>A09.05.051.001*</t>
  </si>
  <si>
    <t>2.4.</t>
  </si>
  <si>
    <t>Проведение рентгенографии органов грудной клетки (если не выполнялась ранее в течение года)</t>
  </si>
  <si>
    <t>A06.03.013</t>
  </si>
  <si>
    <t>2 этап диспансеризации</t>
  </si>
  <si>
    <t>3.1.</t>
  </si>
  <si>
    <t xml:space="preserve">Проведение эхокардиографии </t>
  </si>
  <si>
    <t>A04.10.002</t>
  </si>
  <si>
    <t>3.3.10.1</t>
  </si>
  <si>
    <t>3.2.</t>
  </si>
  <si>
    <t>Проведение компьютерной томографии легких</t>
  </si>
  <si>
    <t>A06.09.005</t>
  </si>
  <si>
    <t>4.</t>
  </si>
  <si>
    <t xml:space="preserve">Проведение дуплексного сканирования вен нижних конечностей </t>
  </si>
  <si>
    <t>A04.12.006.002</t>
  </si>
  <si>
    <t>1,2,3,4 года</t>
  </si>
  <si>
    <t>5,6 лет</t>
  </si>
  <si>
    <t>7,8,9,10,11,12,13,14 лет</t>
  </si>
  <si>
    <t>15,16,17 лет</t>
  </si>
  <si>
    <t>Приложение № 3.3.5</t>
  </si>
  <si>
    <t>к Тарифному соглашению в системе ОМС</t>
  </si>
  <si>
    <t>Калининградской области</t>
  </si>
  <si>
    <t>руб.</t>
  </si>
  <si>
    <t>№ п/п</t>
  </si>
  <si>
    <t>Специальности</t>
  </si>
  <si>
    <t>Обращение по заболеванию</t>
  </si>
  <si>
    <t>Посещения с профилактическими и иными целями</t>
  </si>
  <si>
    <t>Посещения по заболеваниям</t>
  </si>
  <si>
    <t>Посещение к врачу-психиатру кабинета  медико-психологической помощи</t>
  </si>
  <si>
    <t xml:space="preserve">Посещение к врачу -психотерапевту  психотерапевтического кабинета </t>
  </si>
  <si>
    <t xml:space="preserve">Посещения с профилактическими и иными целями </t>
  </si>
  <si>
    <t>Разовые посещения в связи с заболеванием (в т.ч. консультативный прием)</t>
  </si>
  <si>
    <t>посещения  (выездные бригады /дети, взрослые )</t>
  </si>
  <si>
    <t>посещения с  иными целями</t>
  </si>
  <si>
    <t xml:space="preserve">профилактические осмотры учащихся, проведение обязательных диагностических исследований гражданам при постановке их на воинский учет, призыве или поступлении на военную службу по контракту или приравненную к ней службу </t>
  </si>
  <si>
    <t>Психиатрия (взрослые/дети)</t>
  </si>
  <si>
    <t>Психиатрия-наркология (взрослые/дети)</t>
  </si>
  <si>
    <t>Фтизиатрия (взрослые/дети)</t>
  </si>
  <si>
    <t>Венерология (взрослые/дети)</t>
  </si>
  <si>
    <t>Инфекционные болезни (оказание медицинской помощи на базе Центра СПИД)</t>
  </si>
  <si>
    <t>-</t>
  </si>
  <si>
    <t>Профпатология</t>
  </si>
  <si>
    <t xml:space="preserve"> -     </t>
  </si>
  <si>
    <t>Паллиативная помощь (выездная бригада взрослые/дети)</t>
  </si>
  <si>
    <t xml:space="preserve">Паллиативная медицинская помощь </t>
  </si>
  <si>
    <t>Психотерапия</t>
  </si>
  <si>
    <t xml:space="preserve"> Базовая программа</t>
  </si>
  <si>
    <r>
      <t>Специальности</t>
    </r>
    <r>
      <rPr>
        <vertAlign val="superscript"/>
        <sz val="12"/>
        <rFont val="Times New Roman"/>
        <family val="1"/>
        <charset val="204"/>
      </rPr>
      <t>1</t>
    </r>
  </si>
  <si>
    <t xml:space="preserve">Обращения по поводу заболевания </t>
  </si>
  <si>
    <t>Посещения с иными целями</t>
  </si>
  <si>
    <t>Диспансерное наблюдение* (комплексное посещение)</t>
  </si>
  <si>
    <t xml:space="preserve">Посещения по неотложной медицинской помощи </t>
  </si>
  <si>
    <t xml:space="preserve">Разовые посещения в связи с заболеванием, в т.ч. диспансерное наблюдение </t>
  </si>
  <si>
    <t xml:space="preserve">Консультативный прием </t>
  </si>
  <si>
    <t>Посещения с другими обстоятельствами</t>
  </si>
  <si>
    <t>Патронаж 
дети (0-3 лет);
беременные женщины</t>
  </si>
  <si>
    <t>Комплексное 
обследование</t>
  </si>
  <si>
    <t>Кардиология</t>
  </si>
  <si>
    <t>Кардиология (дети)</t>
  </si>
  <si>
    <t>Ревматология</t>
  </si>
  <si>
    <t>Ревматология (дети)</t>
  </si>
  <si>
    <t>Гериатрия</t>
  </si>
  <si>
    <t>Педиатрия</t>
  </si>
  <si>
    <t>Терапия</t>
  </si>
  <si>
    <t>Терапия (углубленное профилактическое консультирование, 2-й этап диспансеризации, групповое)</t>
  </si>
  <si>
    <t>Терапия (углубленное профилактическое консультирование, 2-й этап диспансеризации, индивидуальное)</t>
  </si>
  <si>
    <t>Терапия (медицинская профилактика), углубленное профилактическое консультирование, 2-й этап диспансеризации, групповое</t>
  </si>
  <si>
    <t>Терапия (медицинская профилактика), углубленное профилактическое консультирование, 2-й этап диспансеризации, индивидуальное</t>
  </si>
  <si>
    <t>Гастроэнтерология</t>
  </si>
  <si>
    <t>Гастроэнтерология (дети)</t>
  </si>
  <si>
    <t>Пульмонология</t>
  </si>
  <si>
    <t>Пульмонология (дети)</t>
  </si>
  <si>
    <t>Эндокринология</t>
  </si>
  <si>
    <t>Эндокринология (дети)</t>
  </si>
  <si>
    <t>Аллергология</t>
  </si>
  <si>
    <t>Аллергология (дети)</t>
  </si>
  <si>
    <t>Неврология</t>
  </si>
  <si>
    <t>Неврология (дети)</t>
  </si>
  <si>
    <t>Инфекционные болезни</t>
  </si>
  <si>
    <t>Инфекционные болезни (дети)</t>
  </si>
  <si>
    <t>Хирургия</t>
  </si>
  <si>
    <t>Хирургия (дети)</t>
  </si>
  <si>
    <t>Онкология</t>
  </si>
  <si>
    <t>Онкология, уровень 1</t>
  </si>
  <si>
    <t>Онкология, уровень 2</t>
  </si>
  <si>
    <t>Онкология, уровень 3</t>
  </si>
  <si>
    <t>Онкология, уровень 4</t>
  </si>
  <si>
    <t>Онкология (дети)</t>
  </si>
  <si>
    <t>Травматология - ортопедия</t>
  </si>
  <si>
    <t>Травматология - ортопедия (дети)</t>
  </si>
  <si>
    <t>Нейрохирургия</t>
  </si>
  <si>
    <t>Нейрохирургия (дети)</t>
  </si>
  <si>
    <t>Колопроктология</t>
  </si>
  <si>
    <t>Гематология</t>
  </si>
  <si>
    <t>Гематология (дети)</t>
  </si>
  <si>
    <t>Урология</t>
  </si>
  <si>
    <t>Урология (дети)</t>
  </si>
  <si>
    <t>Нефрология</t>
  </si>
  <si>
    <t>Нефрология (дети)</t>
  </si>
  <si>
    <t>Акушерство-гинекология</t>
  </si>
  <si>
    <t>Акушерство-гинекология (медикаментозный аборт)</t>
  </si>
  <si>
    <t>Акушерство-гинекология (дети)</t>
  </si>
  <si>
    <t>Оториноларингология</t>
  </si>
  <si>
    <t>Оториноларингология (дети)</t>
  </si>
  <si>
    <t>Сурдология-оториноларингология</t>
  </si>
  <si>
    <t>Сурдология- оториноларингология (дети)</t>
  </si>
  <si>
    <t>Офтальмология (взрослые)</t>
  </si>
  <si>
    <t>Офтальмология (дети)</t>
  </si>
  <si>
    <t>Офтальмология (лазерное лечение)</t>
  </si>
  <si>
    <t>Офтальмология (комплексное лечение патологии органов зрения у детей)</t>
  </si>
  <si>
    <t>Дерматология</t>
  </si>
  <si>
    <t>Дерматология (дети)</t>
  </si>
  <si>
    <t>Центры здоровья</t>
  </si>
  <si>
    <t>Центры здоровья (дети)</t>
  </si>
  <si>
    <t>Фельдшер (акушерка)</t>
  </si>
  <si>
    <t>Фельдшер (дети)</t>
  </si>
  <si>
    <t>Акушер-гинеколог ЦПСиР</t>
  </si>
  <si>
    <t>Уролог ЦПСиР</t>
  </si>
  <si>
    <t>Консультация (консилиум врачей)</t>
  </si>
  <si>
    <t>Медицинская психология</t>
  </si>
  <si>
    <t>Медицинская психология, доабортное консультирование</t>
  </si>
  <si>
    <t>Неотложная медицинская помощь, в том числе:</t>
  </si>
  <si>
    <t>терапевтические виды помощи</t>
  </si>
  <si>
    <t>хирургические виды помощи</t>
  </si>
  <si>
    <t>2 - для диспансерного наблюдения врача онколога - коды МКБ-10 D24, N60 (приказ МЗ РФ от 15 марта 2022г. №168н)</t>
  </si>
  <si>
    <t>*</t>
  </si>
  <si>
    <t>Приказ Министерства здравоохранения РФ от 15 марта 2022 г. N 168н "Об утверждении порядка проведения диспансерного наблюдения за взрослыми"</t>
  </si>
  <si>
    <t>Приказ Министерства здравоохранения РФ от 4 июня 2020 г. N 548н "Об утверждении порядка диспансерного наблюдения за взрослыми с онкологическими заболеваниями"</t>
  </si>
  <si>
    <t>Тариф на оплату медицинской помощи,  оказанной в амбулаторных условиях на 2025 год</t>
  </si>
  <si>
    <t>Возраст</t>
  </si>
  <si>
    <t>А06.09.007</t>
  </si>
  <si>
    <t>м, ж</t>
  </si>
  <si>
    <t>хирург (м)</t>
  </si>
  <si>
    <t>не состоят на дисп. набл.</t>
  </si>
  <si>
    <t>повыш. внутр. давление</t>
  </si>
  <si>
    <t>≥ 18</t>
  </si>
  <si>
    <t xml:space="preserve">≥ 65 </t>
  </si>
  <si>
    <t xml:space="preserve">≥ 40 </t>
  </si>
  <si>
    <t>Наименование услуги</t>
  </si>
  <si>
    <t xml:space="preserve">Содержание образовательной программы </t>
  </si>
  <si>
    <t xml:space="preserve">Очная форма обучения </t>
  </si>
  <si>
    <t xml:space="preserve">Дистанционная форма  обучения </t>
  </si>
  <si>
    <t xml:space="preserve">индивидуальное занятие </t>
  </si>
  <si>
    <t xml:space="preserve">групповое занятие </t>
  </si>
  <si>
    <t>B05.069.008</t>
  </si>
  <si>
    <t>Школа для пациентов с избыточной массой тела и ожирением</t>
  </si>
  <si>
    <t>Количество занятий, установленных Приказами Министерства здравоохранения Калининградской области  с установленной длительностью, а также проверка дневников самоконтроля</t>
  </si>
  <si>
    <t>B04.037.003</t>
  </si>
  <si>
    <t>Школа для больных с бронхиальной астмой</t>
  </si>
  <si>
    <t>B04.015.001</t>
  </si>
  <si>
    <t>Школа для больных с артериальной гипертензией</t>
  </si>
  <si>
    <t>B04.015.002</t>
  </si>
  <si>
    <t>Школа для больных с сердечной недостаточностью</t>
  </si>
  <si>
    <t>B04.040.001</t>
  </si>
  <si>
    <t>Школа для больных с заболеваниями суставов и позвоночника</t>
  </si>
  <si>
    <t>При неполном курсе применяется тариф с понижающим коэффициентом  (К=0,55)</t>
  </si>
  <si>
    <t xml:space="preserve">Тарифы * на оплату медицинской помощи в амбулаторных условиях, "Школы" пациентов с хроническими неинфекционными заболеваниями на 2025 год  </t>
  </si>
  <si>
    <t>Комплексное посещение, средние медицинские работники</t>
  </si>
  <si>
    <t>Комплексное посещение, врачебный прием</t>
  </si>
  <si>
    <t>Индивидуальное 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</t>
  </si>
  <si>
    <t>Время (мин.)</t>
  </si>
  <si>
    <t>Тариф, руб.</t>
  </si>
  <si>
    <t>Проведение врачом/фельдшером индивидуального углубленного профилактического консультирования</t>
  </si>
  <si>
    <t xml:space="preserve">Анкетирование пациента по теме ЗОЖ </t>
  </si>
  <si>
    <t>Анкетирование пациента по вопросам питания</t>
  </si>
  <si>
    <t>Проведение биоимпедансометрии</t>
  </si>
  <si>
    <t>Проведение антропометрии (рост, вес, окружность талии)</t>
  </si>
  <si>
    <t>Проведение динамометрии</t>
  </si>
  <si>
    <t>Проведение исследования при помощи смокелайзера</t>
  </si>
  <si>
    <t>Проведение спирометрии</t>
  </si>
  <si>
    <t>Проведение пульсоксиметрии/ применение ангиоскана</t>
  </si>
  <si>
    <t>Разработка врачом/фельдшером программы по ЗОЖ, ее разъяснение</t>
  </si>
  <si>
    <t>Разработка врачом/фельдшером рекомендации по здоровому питанию, их разъяснение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</si>
  <si>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</si>
  <si>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 xml:space="preserve">Итого </t>
  </si>
  <si>
    <t>Индивидуальное 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питанияс с применением телемедицинских технологий</t>
  </si>
  <si>
    <t xml:space="preserve">	Групповое углубленное профилактическое консультирование в центре здоровья для взрослых</t>
  </si>
  <si>
    <t>Групповое углубленное профилактическое консультирование в центре здоровья для взрослых с применением телемедицинских технологий</t>
  </si>
  <si>
    <t xml:space="preserve">Наименование услуги </t>
  </si>
  <si>
    <t>B04.047.001</t>
  </si>
  <si>
    <t>Диспансерный прием (осмотр, консультация) врача-терапевта</t>
  </si>
  <si>
    <t>B04.047.003</t>
  </si>
  <si>
    <t>Диспансерный прием (осмотр, консультация) врача-терапевта участкового</t>
  </si>
  <si>
    <t>Диспансерное наблюдение пациентов, в том числе работающих граждан,  с хроническими заболеваниями  в центрах  здоровья для взрослых с применением телемедицинских технологий</t>
  </si>
  <si>
    <t xml:space="preserve">Диспансерное наблюдение пациентов, в том числе работающих граждан, с хроническими заболеваниями в центрах здоровья для взрослых </t>
  </si>
  <si>
    <t>65-90</t>
  </si>
  <si>
    <t>Проведение  углубленного профилактического консультирования (школы для пациентов) в отделении (кабинете) медицинской профилактики (центре здоровья) индивидуальное</t>
  </si>
  <si>
    <t>Проведение  углубленного профилактического консультирования (школы для пациентов) в отделении (кабинете) медицинской профилактики (центре здоровья) групповое</t>
  </si>
  <si>
    <t>в т.ч. дерматоскопия</t>
  </si>
  <si>
    <t>В01.008.001</t>
  </si>
  <si>
    <t>А09.05.083</t>
  </si>
  <si>
    <t>В04.047.002</t>
  </si>
  <si>
    <t>В04.070.003</t>
  </si>
  <si>
    <t>В04.070.004</t>
  </si>
  <si>
    <t>В01.028.001</t>
  </si>
  <si>
    <t>В01.023.001</t>
  </si>
  <si>
    <t>В01.018.001</t>
  </si>
  <si>
    <t>В01.057.001</t>
  </si>
  <si>
    <t>В01.053.001</t>
  </si>
  <si>
    <t>в т.ч. спирометрия</t>
  </si>
  <si>
    <t>В01.029.001</t>
  </si>
  <si>
    <t>A12.09.005*</t>
  </si>
  <si>
    <t>Измерение насыщения крови кислородом (сатурация) в покое (пульсоксиметрия)</t>
  </si>
  <si>
    <t>A12.09.001*</t>
  </si>
  <si>
    <t>Проведение спирометрии или спирографии (исследование неспровоцированных дыхательных объемов и потоков)</t>
  </si>
  <si>
    <t>A23.30.023*</t>
  </si>
  <si>
    <t>Проведение теста с 6-минутной ходьбой (проведение теста с физической нагрузкой с использованием эргометра)</t>
  </si>
  <si>
    <t>B01.047.001</t>
  </si>
  <si>
    <t>Общий (клинический) анализ крови развернутый</t>
  </si>
  <si>
    <t>Биохимический анализ крови (включая исследования):</t>
  </si>
  <si>
    <t>от 27 января 2025 года</t>
  </si>
  <si>
    <t>54-72</t>
  </si>
  <si>
    <t>Тарифы на оплату медицинской помощи в амбулаторных условиях, профиль "медицинская реабилитация", комплексные посещения 
на 2025 год</t>
  </si>
  <si>
    <t>Наименование вида медицинской реабилитации**</t>
  </si>
  <si>
    <t>1 балл по ШРМ</t>
  </si>
  <si>
    <t>2 балла по ШРМ</t>
  </si>
  <si>
    <t>3 балла по ШРМ</t>
  </si>
  <si>
    <t>Медицинская реабилитация пациентов с заболеваниями ЦНС (уровень 1)</t>
  </si>
  <si>
    <t>Медицинская реабилитация пациентов с заболеваниями ЦНС (уровень 2)</t>
  </si>
  <si>
    <t>Медицинская реабилитация пациентов с заболеваниями ЦНС (уровень 3)</t>
  </si>
  <si>
    <t>Медицинская реабилитация пациентов с заболеваниями периферической нервной системы  (уровень 1)</t>
  </si>
  <si>
    <t>Медицинская реабилитация пациентов с заболеваниями периферической нервной системы  (уровень 2)</t>
  </si>
  <si>
    <t>Медицинская реабилитация пациентов с заболеваниями периферической нервной системы  (уровень 3)</t>
  </si>
  <si>
    <t>Медицинская реабилитация пациентов с травмами и заболеваниями опорно- двигательного аппарата (уровень 1)</t>
  </si>
  <si>
    <t>Медицинская реабилитация пациентов с травмами и заболеваниями опорно- двигательного аппарата (уровень 2)</t>
  </si>
  <si>
    <t>Медицинская реабилитация пациентов с травмами и заболеваниями опорно- двигательного аппарата (уровень 3)</t>
  </si>
  <si>
    <t>Медицинская реабилитация пациентов с заболеваниями сердечно - сосудистой системы (уровень 1)</t>
  </si>
  <si>
    <t>Медицинская реабилитация пациентов с заболеваниями сердечно - сосудистой системы (уровень 2)</t>
  </si>
  <si>
    <t>Медицинская реабилитация пациентов с заболеваниями сердечно - сосудистой системы (уровень 3)</t>
  </si>
  <si>
    <t>Медицинская реабилитация пациентов после перенесенной коронавирусной инфекции COVID-19 (уровень 1)</t>
  </si>
  <si>
    <t>Медицинская реабилитация пациентов после перенесенной коронавирусной инфекции COVID-19 (уровень 2)</t>
  </si>
  <si>
    <t>Медицинская реабилитация пациентов после перенесенной коронавирусной инфекции COVID-19 (уровень 3)</t>
  </si>
  <si>
    <t>Медицинская реабилитация пациентов с онкологическими заболеваниями (уровень 1)</t>
  </si>
  <si>
    <t>Медицинская реабилитация пациентов с онкологическими заболеваниями (уровень 2)</t>
  </si>
  <si>
    <t>Медицинская реабилитация пациентов с онкологическими заболеваниями (уровень 3)</t>
  </si>
  <si>
    <t>Медицинская реабилитация пациентов с иными профилями оказания медицинской помощи (уровень 1)</t>
  </si>
  <si>
    <t>Медицинская реабилитация пациентов с иными профилями оказания медицинской помощи (уровень 2)</t>
  </si>
  <si>
    <t>Медицинская реабилитация пациентов с иными профилями оказания медицинской помощи (уровень 3)</t>
  </si>
  <si>
    <t>уровень 1</t>
  </si>
  <si>
    <t>2-5 дней</t>
  </si>
  <si>
    <t>уровень 2</t>
  </si>
  <si>
    <t>6-9 дней</t>
  </si>
  <si>
    <t>уровень 3</t>
  </si>
  <si>
    <t>10 дней и более</t>
  </si>
  <si>
    <t>** при оказании медицинской помощи на дому применяется повышающий коэфициент (К=1,10)</t>
  </si>
  <si>
    <t xml:space="preserve">Тарифы *  на оплату медицинской помощи в амбулаторных условиях, «Школа сахарного диабета» на 2025 год  </t>
  </si>
  <si>
    <t>Возрастная, нозологическая категория пациентов</t>
  </si>
  <si>
    <t>комплексное посещение, средние медицинские работники</t>
  </si>
  <si>
    <t>комплексное посещение, врачебный прием</t>
  </si>
  <si>
    <t>Взрослые с сахарным диабетом 1 типа</t>
  </si>
  <si>
    <t>5 занятий продолжительностью 4 часа, а также проверка дневников самоконтроля</t>
  </si>
  <si>
    <t>Взрослые с сахарным диабетом 2 типа</t>
  </si>
  <si>
    <t>5 занятий продолжительностью 3 часа, а также проверка дневников самоконтроля</t>
  </si>
  <si>
    <t>Дети и подростки с сахарным диабетом</t>
  </si>
  <si>
    <t>10 занятий продолжительностью 2 часа, а также проверка дневников самоконтроля</t>
  </si>
  <si>
    <t>Сверхбазовая Программа ОМС</t>
  </si>
  <si>
    <t xml:space="preserve">Тариф на оплату медицинской помощи в амбулаторных условиях, не установленных базовой Программой ОМС </t>
  </si>
  <si>
    <t xml:space="preserve">Возрастные группы** </t>
  </si>
  <si>
    <t>Возрастные группы</t>
  </si>
  <si>
    <t>Тарифы стоимости законченного случая диспансеризации определенных групп взрослого населения на 2025 год*</t>
  </si>
  <si>
    <t>при проведении профилактических мероприятий в условиях передвижного мобильного комплекса,а также при проведении указанных мероприятий в выходные дни применяется повышающий коэффициент (К=1,05)</t>
  </si>
  <si>
    <t>**</t>
  </si>
  <si>
    <t>включает услугу A26.06.041.002 "Определение суммарных антител классов М и G (anti-HCV IgG и anti-HCV IgM) к вирусу гепатита С (Hepatitis С virus) в крови" согласно Приказу Министерства здравоохранения РФ от 27.04.2021 г. N 404н "Об утверждении Порядка проведения профилактического медицинского осмотра и диспансеризации определенных групп взрослого населения" (с изменениями и дополнениями от 30.08.2024 г.)</t>
  </si>
  <si>
    <t>Тарифы стоимости законченного случая профилактического осмотра определенных групп взрослого населения на 2025 год*</t>
  </si>
  <si>
    <t>Стоимость тарифа по группе</t>
  </si>
  <si>
    <t>Возрастные группы**</t>
  </si>
  <si>
    <t>Тарифы стоимости профилактического медицинского осмотра несовершеннолетних 
на 2025 год*</t>
  </si>
  <si>
    <t>Диспансеризация взрослого населения репродуктивного возраста*</t>
  </si>
  <si>
    <t>Перечень исследований в рамках 2 этапа диспансеризации взрослого населения на 2025 год*</t>
  </si>
  <si>
    <t>Тарифы стоимости законченного случая диспансеризации детей-сирот 
на 2025 год*</t>
  </si>
  <si>
    <t>Углубленная диспансеризация и тарифы на ее оплату *</t>
  </si>
  <si>
    <t>1 - при использовании телемедицинских технологий применяется повышающий коэффициент (К=1,05)</t>
  </si>
  <si>
    <t>Тарифы стоимости профилактического медицинского осмотра несовершеннолетних 
на 2025 год</t>
  </si>
  <si>
    <t xml:space="preserve">пол </t>
  </si>
  <si>
    <t>возрастные группы</t>
  </si>
  <si>
    <t>стоимость тарифа по группе</t>
  </si>
  <si>
    <t>Тарифы стоимости законченного случая профилактического осмотра  определенных групп взрослого населения на 2025 год</t>
  </si>
  <si>
    <t>при проведении профилактических мероприятий в условиях передвижного мобильного комплекса применяется повышающий коэффициент (К=1,05)</t>
  </si>
  <si>
    <t>Тарифы стоимости законченного случая диспансеризации детей-сирот 
на 2025 год</t>
  </si>
  <si>
    <t xml:space="preserve">возрастные группы </t>
  </si>
  <si>
    <t>Тарифы стоимости законченного случая диспансеризации определенных групп взрослого населения  на 2025 год</t>
  </si>
  <si>
    <t>Перечень исследований в рамках 2 этапа диспансеризации взрослого населения на 2025 год</t>
  </si>
  <si>
    <t>Диспансеризация взрослого населения репродуктивного возраста</t>
  </si>
  <si>
    <t xml:space="preserve">Углубленная диспансеризация и тарифы на ее оплату </t>
  </si>
  <si>
    <t>Определение концентрации Д-димера в крови **</t>
  </si>
  <si>
    <t>при наличии показаний, согласно Приказу Министерства здравоохранения РФ от 27.04.2021 г. N 404н "Об утверждении Порядка проведения профилактического медицинского осмотра и диспансеризации определенных групп взрослого населения" (с изменениями и дополнениями от 30.08.2024 г.)</t>
  </si>
  <si>
    <t xml:space="preserve">Код услуги </t>
  </si>
  <si>
    <t>Тариф</t>
  </si>
  <si>
    <t>A 09.05.132</t>
  </si>
  <si>
    <t>Исследование уровня фолликулостимулирующего гормона в сыворотке крови</t>
  </si>
  <si>
    <t>A 09.05.225</t>
  </si>
  <si>
    <t>Исследование уровня антимюллерова гормона (ИФА)</t>
  </si>
  <si>
    <t>A 08.20.017.001</t>
  </si>
  <si>
    <t>Цитологическое исследование микропрепарата цервикального канала</t>
  </si>
  <si>
    <t>A 12.20.001</t>
  </si>
  <si>
    <t>Микроскопическое исследование влагалищных мазков</t>
  </si>
  <si>
    <t>A26.20.034</t>
  </si>
  <si>
    <t>Молекулярно-биологическое исследование отделяемого слизистых оболочек женских половых органов на возбудителей инфекции передаваемые половым путем (Neisseria gonorrhoeae, Trichomonas vaginalis, Chlamydia trachomatis, Mycoplasma genitalium)</t>
  </si>
  <si>
    <t>A04.20.001</t>
  </si>
  <si>
    <t>A04.20.001.001</t>
  </si>
  <si>
    <t>A04.20.002</t>
  </si>
  <si>
    <t>A 12.05.005</t>
  </si>
  <si>
    <t>Определение основных групп крови (А, В, 0)</t>
  </si>
  <si>
    <t>A 12.05.006</t>
  </si>
  <si>
    <t>Определение резус-принадлежности</t>
  </si>
  <si>
    <t>A 26.06.036.001</t>
  </si>
  <si>
    <t>Определение антигена HBsAg вируса гепатита В крови качественное исследование</t>
  </si>
  <si>
    <t>A 26.06.041</t>
  </si>
  <si>
    <t>Определение антител классов M, G (IgM, IgG) к вирусному гепатиту С (Hepatitis virus) в крови</t>
  </si>
  <si>
    <t>A 26.06.049.001</t>
  </si>
  <si>
    <t>Определение антиген/антитело к Human immunodeficiency virus HIV (хемилюминесценция)</t>
  </si>
  <si>
    <t>A26.06.071.001</t>
  </si>
  <si>
    <t>Определение антител класса G (IgG) к вирусу краснухи (Rubella virus) в крови</t>
  </si>
  <si>
    <t>A26.06.071.002</t>
  </si>
  <si>
    <t>Определение антител класса М (IgM) к вирусу краснухи (Rubella virus) в крови</t>
  </si>
  <si>
    <t>A 26.06.082</t>
  </si>
  <si>
    <t>Определение антител к бледной трепонеме (RW)</t>
  </si>
  <si>
    <t>B 03.016.004</t>
  </si>
  <si>
    <t>Анализ крови биохимический общетерапевтический</t>
  </si>
  <si>
    <t>B 03.016.003</t>
  </si>
  <si>
    <t>Общий клинический анализ крови развернутый</t>
  </si>
  <si>
    <t>B 03.016.006</t>
  </si>
  <si>
    <t>Общий клинический анализ мочи</t>
  </si>
  <si>
    <t>A12.05.027</t>
  </si>
  <si>
    <t>Определение протромбинового (тромбопластинового) времени в крови или в плазме</t>
  </si>
  <si>
    <t>A12.05.052</t>
  </si>
  <si>
    <t>Определение времени свертывания плазмы, активированное каолином</t>
  </si>
  <si>
    <t>A12.05.053</t>
  </si>
  <si>
    <t>Определение времени свертывания плазмы, активированное кефалином</t>
  </si>
  <si>
    <t>A12.30.014</t>
  </si>
  <si>
    <t>Определение международного нормализованного отношения (MHO)</t>
  </si>
  <si>
    <t>A09.05.067</t>
  </si>
  <si>
    <t>Исследование уровня адренокортикотропного гормона в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</si>
  <si>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</si>
  <si>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</si>
  <si>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</si>
  <si>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</si>
  <si>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</si>
  <si>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</si>
  <si>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A09.05.078</t>
  </si>
  <si>
    <t>Исследование уровня общего тестостерона в крови</t>
  </si>
  <si>
    <t>A09.05.087</t>
  </si>
  <si>
    <t>Исследование уровня пролактина в крови</t>
  </si>
  <si>
    <t>A09.05.090</t>
  </si>
  <si>
    <t>Исследование уровня хорионического гонадотропина в крови</t>
  </si>
  <si>
    <t>A09.05.117</t>
  </si>
  <si>
    <t>Исследование уровня тиреоглобулина в крови</t>
  </si>
  <si>
    <t>A09.05.132</t>
  </si>
  <si>
    <t>A09.05.131</t>
  </si>
  <si>
    <t>Исследование уровня лютеинизирующего гормона в сыворотке крови</t>
  </si>
  <si>
    <t>A09.05.154</t>
  </si>
  <si>
    <t>Исследование уровня общего эстрадиола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</si>
  <si>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</si>
  <si>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</si>
  <si>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</si>
  <si>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</si>
  <si>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A09.28.023</t>
  </si>
  <si>
    <t>Исследование уровня эстрогенов в моче</t>
  </si>
  <si>
    <t>Прием (осмотр, консультация) врача-терапевта первичный</t>
  </si>
  <si>
    <t xml:space="preserve">Обязательный перечень услуг  </t>
  </si>
  <si>
    <t xml:space="preserve">Дополнительный перечень услуг </t>
  </si>
  <si>
    <t>уровень 1 (первичное обследование)</t>
  </si>
  <si>
    <t xml:space="preserve">уровень 2 (перенос криоконсервированного эмбриона в период 0-3 месяца после первичного обследования) </t>
  </si>
  <si>
    <t>A04.30.010</t>
  </si>
  <si>
    <t>Ультразвуковое исследование органов малого таза комплексное (трансвагинальное и трансабдоминальное)</t>
  </si>
  <si>
    <t>Перечень обследований перед процедурой ЭКО (женшины)</t>
  </si>
  <si>
    <t>Перечень услуг в соответствии с клиническими состоянием (клинические рекомендвции )</t>
  </si>
  <si>
    <t xml:space="preserve"> уровень 3 (перенос криоконсервированного эмбриона в период 4-6 месяцев после первичного обследования) </t>
  </si>
  <si>
    <t xml:space="preserve">Перечень обследований перед процедурой ЭКО (женшины), уровень 4 (перенос криоконсервированного эмбриона в период 6 месяцев и более  после первичного обследования) </t>
  </si>
  <si>
    <t>Перечень обследований перед процедурой ЭКО (мужчины)</t>
  </si>
  <si>
    <t>A04.21.001</t>
  </si>
  <si>
    <t>Ультразвуковое исследование предстательной железы</t>
  </si>
  <si>
    <t>A04.21.001.001</t>
  </si>
  <si>
    <t>A04.28.003</t>
  </si>
  <si>
    <t>Ультразвуковое исследование органов мошонки</t>
  </si>
  <si>
    <t>A08.21.005</t>
  </si>
  <si>
    <t>Цитологическое исследование микропрепарата тканей предстательной железы</t>
  </si>
  <si>
    <t>B03.053.002</t>
  </si>
  <si>
    <t>A 12.21.003</t>
  </si>
  <si>
    <t>106, 91</t>
  </si>
  <si>
    <t>562, 58</t>
  </si>
  <si>
    <t>Нет в тарифе стоимости ТФОМС</t>
  </si>
  <si>
    <t xml:space="preserve">Молекулярно-биологическое исследование на уреаплазму (Ureaplasma urealitycum) </t>
  </si>
  <si>
    <t>MAR-тест</t>
  </si>
  <si>
    <t>Определение антител классов M, G (IgM, IgG) к вирусному гепатиту С (Hepatitis C virus) в крови</t>
  </si>
  <si>
    <t>128, 23</t>
  </si>
  <si>
    <t>Определение антител к бледной трепонеме (Treponema pallidum) в крови</t>
  </si>
  <si>
    <t>A09.05.135</t>
  </si>
  <si>
    <t>Исследование уровня общего кортизола в крови</t>
  </si>
  <si>
    <t>A26.06.018.001</t>
  </si>
  <si>
    <t>Определение антител класса A (IgA) к хламидии трахоматис (Chlamydia trachomatis) в крови</t>
  </si>
  <si>
    <t>A26.06.018.003</t>
  </si>
  <si>
    <t>Определение антител класса G (IgG) к хламидии трахоматис (Chlamydia trachomatis) в крови</t>
  </si>
  <si>
    <t>A26.06.021</t>
  </si>
  <si>
    <t>Определение антител к цитомегаловирусу (Cytomegalovirys) в крови</t>
  </si>
  <si>
    <t>A26.06.035</t>
  </si>
  <si>
    <t>Определение антигена (HbeAg) вируса гепатита В (Hepatitis В virus) в крови</t>
  </si>
  <si>
    <t>A26.06.036</t>
  </si>
  <si>
    <t>Определение антигена (HbsAg) вируса гепатита В (Hepatitis В virus) в крови</t>
  </si>
  <si>
    <t>A26.06.036.001</t>
  </si>
  <si>
    <t>Определение антигена (HBsAg) вируса гепатита В (Hepatitis В virus) в крови, качественное исследование</t>
  </si>
  <si>
    <t>A26.06.041</t>
  </si>
  <si>
    <t>Определение антител к вирусу гепатиту С (Hepatitis С virus) в крови</t>
  </si>
  <si>
    <t>A26.06.082</t>
  </si>
  <si>
    <t>A26.21.008</t>
  </si>
  <si>
    <t>Молекулярно-биологическое исследование отделяемого из уретры на вирус папилломы человека (Pailloma virus)</t>
  </si>
  <si>
    <t xml:space="preserve">A26.21.010.001 </t>
  </si>
  <si>
    <t>Определение ДНК цитомегаловируса (Cytomegalovirus) в отделяемом из уретры методом ПЦР, качественное исследование</t>
  </si>
  <si>
    <t>A26.21.031.001</t>
  </si>
  <si>
    <t>Определение ДНК микоплазмы гениталиум (Mycoplasma genitalium)  в отделяемом из уретры методом ПЦР</t>
  </si>
  <si>
    <t>A26.20.009.002</t>
  </si>
  <si>
    <t>A26.06.113</t>
  </si>
  <si>
    <t>Определение антител к хламидии пневмонии (Chlamydophila pneumoniae) в крови</t>
  </si>
  <si>
    <t>B03.053.002*</t>
  </si>
  <si>
    <t>Определение антиспермальных антител IgA, IgG в эякуляте (MAR-тест)</t>
  </si>
  <si>
    <t xml:space="preserve">уровень 2 (в  период 0-3 месяца после первичного обследования)  </t>
  </si>
  <si>
    <t>562.58</t>
  </si>
  <si>
    <t>уровень3 (период 4-6 месяцев после первичного обследования)</t>
  </si>
  <si>
    <t xml:space="preserve">Тарифы стоимости комплексного обследования при бесплодии (женщины,мужчины) </t>
  </si>
  <si>
    <t>Акушерство-гинекология (комплексное обследование супружеской пары с нарушением репродуктивной функции (бесплодие) - женщины, первичное обследование</t>
  </si>
  <si>
    <t>Акушерство-гинекология (комплексное обследование супружеской пары с нарушением репродуктивной функции (бесплодие) - женщины,  обследование при последующих обращениях после первичного обследования</t>
  </si>
  <si>
    <t>Урология-андрология (комплексное обследование супружеской пары с нарушением репродуктивной функции (бесплодие) - мужчины, первичное обследование</t>
  </si>
  <si>
    <t>Урология-андрология (комплексное обследование супружеской пары с нарушением репродуктивной функции (бесплодие) - мужчины, обследование при последующих обращениях после первичного обследования</t>
  </si>
  <si>
    <t>A26.21.023</t>
  </si>
  <si>
    <t>Молекулярно-биологическое исследование спермы на уреаплазмы (Ureaplasma urealyticum, Ureaplasma parvum)</t>
  </si>
  <si>
    <t>A09.05.225</t>
  </si>
  <si>
    <t>A08.20.017.001</t>
  </si>
  <si>
    <t>A12.20.001</t>
  </si>
  <si>
    <t>A12.05.005</t>
  </si>
  <si>
    <t>A12.05.006</t>
  </si>
  <si>
    <t>A26.06.049.001</t>
  </si>
  <si>
    <t>B03.016.004</t>
  </si>
  <si>
    <t>B03.016.003</t>
  </si>
  <si>
    <t>B03.016.006</t>
  </si>
  <si>
    <t>A26.21.010.001</t>
  </si>
  <si>
    <t>45,55,65,75,85,95</t>
  </si>
  <si>
    <t>40,42,44,46,48,50,52,54,56,58,60,62,64</t>
  </si>
  <si>
    <t>А26.21.023</t>
  </si>
  <si>
    <t>уролог</t>
  </si>
  <si>
    <t>41,43,47,49,51,53,57,59,61,63,67,69,71,73,77,79,81,83,87,89,91,93,97,99</t>
  </si>
  <si>
    <r>
      <rPr>
        <sz val="11"/>
        <rFont val="Times New Roman"/>
        <family val="1"/>
        <charset val="204"/>
      </rPr>
      <t xml:space="preserve">(с дополнениями от 20.02.2025 г., </t>
    </r>
    <r>
      <rPr>
        <b/>
        <sz val="11"/>
        <color rgb="FFFF0000"/>
        <rFont val="Times New Roman"/>
        <family val="1"/>
        <charset val="204"/>
      </rPr>
      <t>от 31.03.2025 г.</t>
    </r>
    <r>
      <rPr>
        <sz val="11"/>
        <rFont val="Times New Roman"/>
        <family val="1"/>
        <charset val="204"/>
      </rPr>
      <t>)</t>
    </r>
    <r>
      <rPr>
        <b/>
        <sz val="11"/>
        <color rgb="FFFF0000"/>
        <rFont val="Times New Roman"/>
        <family val="1"/>
        <charset val="204"/>
      </rPr>
      <t xml:space="preserve"> </t>
    </r>
  </si>
  <si>
    <t>к Выписке из Протокола заседания № 4</t>
  </si>
  <si>
    <t>Комиссии от 31.03.2025 года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</si>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</sst>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0_ ;\-#,##0.000\ "/>
    <numFmt numFmtId="167" formatCode="#,##0.00\ _₽"/>
    <numFmt numFmtId="168" formatCode="#,##0.00_ ;\-#,##0.00\ 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2"/>
      <color theme="1"/>
      <name val="Times New Roman"/>
      <family val="1"/>
      <charset val="204"/>
    </font>
    <font>
      <i/>
      <sz val="12"/>
      <color rgb="FF22272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22272F"/>
      <name val="PT Serif"/>
      <family val="1"/>
      <charset val="204"/>
    </font>
    <font>
      <sz val="8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2" fillId="0" borderId="0"/>
    <xf numFmtId="43" fontId="1" fillId="0" borderId="0" applyFont="0" applyFill="0" applyBorder="0" applyAlignment="0" applyProtection="0"/>
  </cellStyleXfs>
  <cellXfs count="36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5" fillId="0" borderId="1" xfId="2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" fontId="7" fillId="0" borderId="1" xfId="2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5" fillId="0" borderId="9" xfId="2" applyNumberFormat="1" applyFont="1" applyBorder="1" applyAlignment="1">
      <alignment horizontal="center" vertical="center" wrapText="1"/>
    </xf>
    <xf numFmtId="49" fontId="5" fillId="0" borderId="10" xfId="2" applyNumberFormat="1" applyFont="1" applyBorder="1" applyAlignment="1">
      <alignment horizontal="center" vertical="center" wrapText="1"/>
    </xf>
    <xf numFmtId="49" fontId="5" fillId="0" borderId="13" xfId="2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/>
    </xf>
    <xf numFmtId="43" fontId="15" fillId="3" borderId="1" xfId="1" applyFont="1" applyFill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/>
    </xf>
    <xf numFmtId="43" fontId="5" fillId="0" borderId="1" xfId="1" applyFont="1" applyFill="1" applyBorder="1" applyAlignment="1">
      <alignment horizontal="center" vertical="center" wrapText="1"/>
    </xf>
    <xf numFmtId="43" fontId="5" fillId="3" borderId="1" xfId="1" applyFont="1" applyFill="1" applyBorder="1" applyAlignment="1">
      <alignment horizontal="center" vertical="center"/>
    </xf>
    <xf numFmtId="43" fontId="15" fillId="3" borderId="1" xfId="1" applyFont="1" applyFill="1" applyBorder="1" applyAlignment="1">
      <alignment horizontal="center" vertical="center"/>
    </xf>
    <xf numFmtId="43" fontId="15" fillId="0" borderId="1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2" fillId="0" borderId="25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2" fillId="0" borderId="0" xfId="2" applyFont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49" fontId="11" fillId="0" borderId="1" xfId="2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left" vertical="center"/>
    </xf>
    <xf numFmtId="49" fontId="11" fillId="0" borderId="1" xfId="2" applyNumberFormat="1" applyFont="1" applyBorder="1" applyAlignment="1">
      <alignment horizontal="left" vertical="center"/>
    </xf>
    <xf numFmtId="0" fontId="2" fillId="0" borderId="1" xfId="2" applyFont="1" applyBorder="1" applyAlignment="1">
      <alignment vertical="center" wrapText="1"/>
    </xf>
    <xf numFmtId="164" fontId="2" fillId="0" borderId="1" xfId="2" applyNumberFormat="1" applyFont="1" applyBorder="1" applyAlignment="1">
      <alignment vertical="center"/>
    </xf>
    <xf numFmtId="49" fontId="2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vertical="center" wrapText="1"/>
    </xf>
    <xf numFmtId="49" fontId="10" fillId="0" borderId="1" xfId="2" applyNumberFormat="1" applyFont="1" applyBorder="1" applyAlignment="1">
      <alignment vertical="center" wrapText="1"/>
    </xf>
    <xf numFmtId="164" fontId="13" fillId="0" borderId="1" xfId="2" applyNumberFormat="1" applyFont="1" applyBorder="1" applyAlignment="1">
      <alignment horizontal="right" vertical="center"/>
    </xf>
    <xf numFmtId="0" fontId="14" fillId="0" borderId="1" xfId="2" applyFont="1" applyBorder="1" applyAlignment="1">
      <alignment vertical="center" wrapText="1"/>
    </xf>
    <xf numFmtId="164" fontId="13" fillId="0" borderId="1" xfId="2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1" fillId="0" borderId="1" xfId="2" applyFont="1" applyBorder="1" applyAlignment="1">
      <alignment horizontal="right" vertical="center"/>
    </xf>
    <xf numFmtId="49" fontId="11" fillId="0" borderId="1" xfId="2" applyNumberFormat="1" applyFont="1" applyBorder="1" applyAlignment="1">
      <alignment horizontal="right" vertical="center"/>
    </xf>
    <xf numFmtId="167" fontId="2" fillId="0" borderId="1" xfId="2" applyNumberFormat="1" applyFont="1" applyBorder="1" applyAlignment="1">
      <alignment horizontal="right" vertical="center"/>
    </xf>
    <xf numFmtId="4" fontId="11" fillId="0" borderId="1" xfId="2" applyNumberFormat="1" applyFont="1" applyBorder="1" applyAlignment="1">
      <alignment horizontal="right" vertical="center"/>
    </xf>
    <xf numFmtId="0" fontId="2" fillId="0" borderId="1" xfId="3" applyFont="1" applyBorder="1" applyAlignment="1">
      <alignment vertical="center"/>
    </xf>
    <xf numFmtId="49" fontId="2" fillId="0" borderId="1" xfId="2" applyNumberFormat="1" applyFont="1" applyBorder="1" applyAlignment="1">
      <alignment horizontal="center" vertical="center"/>
    </xf>
    <xf numFmtId="16" fontId="2" fillId="0" borderId="1" xfId="2" applyNumberFormat="1" applyFont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" fontId="11" fillId="0" borderId="0" xfId="2" applyNumberFormat="1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1" fillId="0" borderId="0" xfId="0" applyFont="1" applyAlignment="1">
      <alignment vertical="top"/>
    </xf>
    <xf numFmtId="0" fontId="11" fillId="0" borderId="0" xfId="0" applyFont="1" applyAlignment="1">
      <alignment horizontal="center" vertical="top"/>
    </xf>
    <xf numFmtId="4" fontId="2" fillId="0" borderId="0" xfId="2" applyNumberFormat="1" applyFont="1" applyAlignment="1">
      <alignment vertical="center"/>
    </xf>
    <xf numFmtId="49" fontId="5" fillId="0" borderId="1" xfId="2" applyNumberFormat="1" applyFont="1" applyBorder="1" applyAlignment="1">
      <alignment horizontal="center" vertical="center" wrapText="1"/>
    </xf>
    <xf numFmtId="165" fontId="5" fillId="0" borderId="1" xfId="2" applyNumberFormat="1" applyFont="1" applyBorder="1" applyAlignment="1">
      <alignment horizontal="center" vertical="center" wrapText="1"/>
    </xf>
    <xf numFmtId="165" fontId="5" fillId="0" borderId="2" xfId="2" applyNumberFormat="1" applyFont="1" applyBorder="1" applyAlignment="1">
      <alignment horizontal="center" vertical="center" wrapText="1"/>
    </xf>
    <xf numFmtId="49" fontId="5" fillId="0" borderId="4" xfId="2" applyNumberFormat="1" applyFont="1" applyBorder="1" applyAlignment="1">
      <alignment horizontal="center" vertical="center" wrapText="1"/>
    </xf>
    <xf numFmtId="166" fontId="5" fillId="0" borderId="1" xfId="2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43" fontId="2" fillId="0" borderId="0" xfId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0" fillId="0" borderId="0" xfId="0" applyAlignment="1">
      <alignment vertical="center"/>
    </xf>
    <xf numFmtId="0" fontId="5" fillId="0" borderId="1" xfId="0" quotePrefix="1" applyFont="1" applyBorder="1" applyAlignment="1">
      <alignment vertical="center" wrapText="1"/>
    </xf>
    <xf numFmtId="49" fontId="10" fillId="0" borderId="1" xfId="2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168" fontId="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3" fontId="11" fillId="0" borderId="1" xfId="4" applyFont="1" applyBorder="1" applyAlignment="1">
      <alignment horizontal="center" vertical="center" wrapText="1"/>
    </xf>
    <xf numFmtId="4" fontId="2" fillId="0" borderId="1" xfId="4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43" fontId="0" fillId="0" borderId="0" xfId="4" applyFont="1" applyAlignment="1">
      <alignment vertical="center"/>
    </xf>
    <xf numFmtId="43" fontId="2" fillId="0" borderId="0" xfId="4" applyFont="1" applyAlignment="1">
      <alignment vertical="center"/>
    </xf>
    <xf numFmtId="0" fontId="22" fillId="0" borderId="0" xfId="0" applyFont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1" fillId="0" borderId="14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168" fontId="11" fillId="0" borderId="1" xfId="1" applyNumberFormat="1" applyFont="1" applyFill="1" applyBorder="1" applyAlignment="1">
      <alignment horizontal="center" vertical="center"/>
    </xf>
    <xf numFmtId="168" fontId="2" fillId="0" borderId="4" xfId="1" applyNumberFormat="1" applyFont="1" applyFill="1" applyBorder="1" applyAlignment="1">
      <alignment horizontal="center"/>
    </xf>
    <xf numFmtId="168" fontId="2" fillId="0" borderId="1" xfId="1" applyNumberFormat="1" applyFont="1" applyFill="1" applyBorder="1" applyAlignment="1">
      <alignment horizontal="center"/>
    </xf>
    <xf numFmtId="168" fontId="2" fillId="0" borderId="1" xfId="1" applyNumberFormat="1" applyFont="1" applyFill="1" applyBorder="1" applyAlignment="1">
      <alignment horizontal="center" vertical="center"/>
    </xf>
    <xf numFmtId="168" fontId="2" fillId="0" borderId="2" xfId="1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24" fillId="0" borderId="0" xfId="0" applyFont="1"/>
    <xf numFmtId="0" fontId="25" fillId="0" borderId="20" xfId="0" applyFont="1" applyBorder="1" applyAlignment="1">
      <alignment vertical="center" wrapText="1"/>
    </xf>
    <xf numFmtId="0" fontId="25" fillId="0" borderId="1" xfId="0" applyFont="1" applyBorder="1" applyAlignment="1">
      <alignment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20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4" fontId="25" fillId="0" borderId="1" xfId="0" applyNumberFormat="1" applyFont="1" applyBorder="1" applyAlignment="1">
      <alignment horizontal="center" vertical="center"/>
    </xf>
    <xf numFmtId="4" fontId="25" fillId="0" borderId="1" xfId="0" applyNumberFormat="1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/>
    </xf>
    <xf numFmtId="4" fontId="26" fillId="0" borderId="1" xfId="0" applyNumberFormat="1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4" fontId="26" fillId="0" borderId="1" xfId="0" applyNumberFormat="1" applyFont="1" applyBorder="1" applyAlignment="1">
      <alignment horizontal="center" wrapText="1"/>
    </xf>
    <xf numFmtId="0" fontId="25" fillId="0" borderId="1" xfId="0" applyFont="1" applyBorder="1"/>
    <xf numFmtId="0" fontId="25" fillId="0" borderId="1" xfId="0" applyFont="1" applyBorder="1" applyAlignment="1">
      <alignment wrapText="1"/>
    </xf>
    <xf numFmtId="0" fontId="25" fillId="0" borderId="0" xfId="0" applyFont="1"/>
    <xf numFmtId="0" fontId="25" fillId="0" borderId="0" xfId="0" applyFont="1" applyAlignment="1">
      <alignment wrapText="1"/>
    </xf>
    <xf numFmtId="4" fontId="25" fillId="0" borderId="0" xfId="0" applyNumberFormat="1" applyFont="1" applyAlignment="1">
      <alignment horizontal="center"/>
    </xf>
    <xf numFmtId="0" fontId="28" fillId="0" borderId="0" xfId="0" applyFont="1"/>
    <xf numFmtId="0" fontId="28" fillId="0" borderId="0" xfId="0" applyFont="1" applyAlignment="1">
      <alignment wrapText="1"/>
    </xf>
    <xf numFmtId="4" fontId="28" fillId="0" borderId="0" xfId="0" applyNumberFormat="1" applyFont="1" applyAlignment="1">
      <alignment horizontal="center"/>
    </xf>
    <xf numFmtId="0" fontId="26" fillId="0" borderId="1" xfId="0" applyFont="1" applyBorder="1"/>
    <xf numFmtId="0" fontId="26" fillId="0" borderId="1" xfId="0" applyFont="1" applyBorder="1" applyAlignment="1">
      <alignment wrapText="1"/>
    </xf>
    <xf numFmtId="0" fontId="29" fillId="0" borderId="0" xfId="0" applyFont="1"/>
    <xf numFmtId="0" fontId="25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/>
    </xf>
    <xf numFmtId="0" fontId="25" fillId="0" borderId="1" xfId="0" applyFont="1" applyBorder="1" applyAlignment="1">
      <alignment horizontal="left" wrapText="1"/>
    </xf>
    <xf numFmtId="0" fontId="26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4" fontId="26" fillId="0" borderId="1" xfId="0" applyNumberFormat="1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5" fillId="0" borderId="0" xfId="0" applyFont="1" applyAlignment="1">
      <alignment vertical="center" wrapText="1"/>
    </xf>
    <xf numFmtId="4" fontId="25" fillId="0" borderId="0" xfId="0" applyNumberFormat="1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4" fontId="28" fillId="0" borderId="0" xfId="0" applyNumberFormat="1" applyFont="1" applyAlignment="1">
      <alignment horizontal="center" vertical="center"/>
    </xf>
    <xf numFmtId="0" fontId="26" fillId="0" borderId="1" xfId="0" applyFont="1" applyBorder="1" applyAlignment="1">
      <alignment vertical="center"/>
    </xf>
    <xf numFmtId="0" fontId="26" fillId="0" borderId="1" xfId="0" applyFont="1" applyBorder="1" applyAlignment="1">
      <alignment vertical="center" wrapText="1"/>
    </xf>
    <xf numFmtId="0" fontId="29" fillId="0" borderId="0" xfId="0" applyFont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4" fontId="1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16" fontId="5" fillId="0" borderId="1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vertical="center" wrapText="1"/>
    </xf>
    <xf numFmtId="164" fontId="5" fillId="0" borderId="1" xfId="2" applyNumberFormat="1" applyFont="1" applyBorder="1" applyAlignment="1">
      <alignment vertical="center"/>
    </xf>
    <xf numFmtId="0" fontId="6" fillId="0" borderId="1" xfId="2" applyFont="1" applyBorder="1" applyAlignment="1">
      <alignment horizontal="right" vertical="center"/>
    </xf>
    <xf numFmtId="49" fontId="6" fillId="0" borderId="1" xfId="2" applyNumberFormat="1" applyFont="1" applyBorder="1" applyAlignment="1">
      <alignment horizontal="right" vertical="center"/>
    </xf>
    <xf numFmtId="0" fontId="5" fillId="0" borderId="0" xfId="2" applyFont="1" applyAlignment="1">
      <alignment vertical="center"/>
    </xf>
    <xf numFmtId="0" fontId="6" fillId="0" borderId="1" xfId="2" applyFont="1" applyBorder="1" applyAlignment="1">
      <alignment horizontal="center" vertical="center"/>
    </xf>
    <xf numFmtId="49" fontId="6" fillId="0" borderId="1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vertical="center"/>
    </xf>
    <xf numFmtId="167" fontId="5" fillId="0" borderId="1" xfId="2" applyNumberFormat="1" applyFont="1" applyBorder="1" applyAlignment="1">
      <alignment horizontal="right" vertical="center"/>
    </xf>
    <xf numFmtId="0" fontId="5" fillId="0" borderId="0" xfId="2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2" xfId="2" applyFont="1" applyBorder="1" applyAlignment="1">
      <alignment horizontal="center" vertical="center" wrapText="1"/>
    </xf>
    <xf numFmtId="0" fontId="2" fillId="0" borderId="10" xfId="2" applyFont="1" applyBorder="1" applyAlignment="1">
      <alignment horizontal="center" vertical="center" wrapText="1"/>
    </xf>
    <xf numFmtId="0" fontId="2" fillId="0" borderId="13" xfId="2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9" fillId="0" borderId="0" xfId="0" applyFont="1" applyAlignment="1">
      <alignment horizontal="center" vertical="top" wrapText="1"/>
    </xf>
    <xf numFmtId="0" fontId="2" fillId="0" borderId="9" xfId="2" applyFont="1" applyBorder="1" applyAlignment="1">
      <alignment horizontal="center" vertical="center" wrapText="1"/>
    </xf>
    <xf numFmtId="0" fontId="2" fillId="0" borderId="11" xfId="2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11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 wrapText="1"/>
    </xf>
    <xf numFmtId="0" fontId="2" fillId="0" borderId="22" xfId="2" applyFont="1" applyBorder="1" applyAlignment="1">
      <alignment horizontal="center" vertical="center" wrapText="1"/>
    </xf>
    <xf numFmtId="0" fontId="2" fillId="0" borderId="23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5" fillId="0" borderId="0" xfId="2" applyFont="1" applyAlignment="1">
      <alignment horizontal="left" vertical="center" wrapText="1"/>
    </xf>
    <xf numFmtId="0" fontId="6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right" vertical="center"/>
    </xf>
    <xf numFmtId="0" fontId="11" fillId="0" borderId="1" xfId="2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4" fontId="2" fillId="0" borderId="25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168" fontId="5" fillId="0" borderId="2" xfId="1" applyNumberFormat="1" applyFont="1" applyBorder="1" applyAlignment="1">
      <alignment horizontal="center" vertical="center"/>
    </xf>
    <xf numFmtId="168" fontId="5" fillId="0" borderId="4" xfId="1" applyNumberFormat="1" applyFont="1" applyBorder="1" applyAlignment="1">
      <alignment horizontal="center" vertical="center"/>
    </xf>
    <xf numFmtId="168" fontId="2" fillId="0" borderId="2" xfId="1" applyNumberFormat="1" applyFont="1" applyBorder="1" applyAlignment="1">
      <alignment horizontal="center" vertical="center"/>
    </xf>
    <xf numFmtId="168" fontId="2" fillId="0" borderId="4" xfId="1" applyNumberFormat="1" applyFont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168" fontId="2" fillId="0" borderId="3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0" fontId="26" fillId="0" borderId="1" xfId="0" applyFont="1" applyBorder="1" applyAlignment="1">
      <alignment horizontal="center" wrapText="1"/>
    </xf>
    <xf numFmtId="0" fontId="4" fillId="0" borderId="0" xfId="0" applyFont="1" applyFill="1" applyAlignment="1">
      <alignment horizontal="right" vertical="top"/>
    </xf>
  </cellXfs>
  <cellStyles count="5">
    <cellStyle name="Обычный" xfId="0" builtinId="0"/>
    <cellStyle name="Обычный 2" xfId="2" xr:uid="{3AF2498E-B0B4-4031-AE37-04E815A6398D}"/>
    <cellStyle name="Обычный 3" xfId="3" xr:uid="{685B853F-01C1-4D89-BCE2-23D8B48074E6}"/>
    <cellStyle name="Финансовый" xfId="1" builtinId="3"/>
    <cellStyle name="Финансовый 2 3" xfId="4" xr:uid="{0A3FD002-11FF-4376-B256-ECC09D33BE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1B821-22C3-4888-93C0-14A74641FB83}">
  <dimension ref="A1:L90"/>
  <sheetViews>
    <sheetView tabSelected="1" zoomScale="90" zoomScaleNormal="90" zoomScaleSheetLayoutView="100" workbookViewId="0">
      <pane xSplit="2" ySplit="14" topLeftCell="C15" activePane="bottomRight" state="frozen"/>
      <selection pane="topRight" activeCell="C1" sqref="C1"/>
      <selection pane="bottomLeft" activeCell="A11" sqref="A11"/>
      <selection pane="bottomRight" activeCell="J1" sqref="J1"/>
    </sheetView>
  </sheetViews>
  <sheetFormatPr defaultColWidth="9.140625" defaultRowHeight="15.75" x14ac:dyDescent="0.25"/>
  <cols>
    <col min="1" max="1" width="4.140625" style="80" customWidth="1"/>
    <col min="2" max="2" width="66.28515625" style="44" customWidth="1"/>
    <col min="3" max="3" width="11.7109375" style="44" customWidth="1"/>
    <col min="4" max="4" width="11.85546875" style="44" customWidth="1"/>
    <col min="5" max="5" width="11.140625" style="44" customWidth="1"/>
    <col min="6" max="6" width="9.5703125" style="80" customWidth="1"/>
    <col min="7" max="7" width="11.42578125" style="44" customWidth="1"/>
    <col min="8" max="8" width="11" style="44" customWidth="1"/>
    <col min="9" max="9" width="10.28515625" style="44" customWidth="1"/>
    <col min="10" max="10" width="10" style="44" customWidth="1"/>
    <col min="11" max="11" width="9.140625" style="44"/>
    <col min="12" max="12" width="13.85546875" style="44" customWidth="1"/>
    <col min="13" max="16384" width="9.140625" style="44"/>
  </cols>
  <sheetData>
    <row r="1" spans="1:10" x14ac:dyDescent="0.25">
      <c r="J1" s="362" t="s">
        <v>621</v>
      </c>
    </row>
    <row r="2" spans="1:10" x14ac:dyDescent="0.25">
      <c r="J2" s="235" t="s">
        <v>619</v>
      </c>
    </row>
    <row r="3" spans="1:10" x14ac:dyDescent="0.25">
      <c r="J3" s="235" t="s">
        <v>620</v>
      </c>
    </row>
    <row r="5" spans="1:10" ht="15" customHeight="1" x14ac:dyDescent="0.25">
      <c r="F5" s="44"/>
      <c r="G5" s="39"/>
      <c r="H5" s="39"/>
      <c r="I5" s="39"/>
      <c r="J5" s="38" t="s">
        <v>197</v>
      </c>
    </row>
    <row r="6" spans="1:10" ht="15" customHeight="1" x14ac:dyDescent="0.25">
      <c r="F6" s="44"/>
      <c r="G6" s="39"/>
      <c r="H6" s="39"/>
      <c r="I6" s="39"/>
      <c r="J6" s="38" t="s">
        <v>198</v>
      </c>
    </row>
    <row r="7" spans="1:10" ht="15" customHeight="1" x14ac:dyDescent="0.25">
      <c r="F7" s="44"/>
      <c r="G7" s="39"/>
      <c r="H7" s="39"/>
      <c r="I7" s="39"/>
      <c r="J7" s="38" t="s">
        <v>199</v>
      </c>
    </row>
    <row r="8" spans="1:10" ht="15" customHeight="1" x14ac:dyDescent="0.25">
      <c r="F8" s="44"/>
      <c r="G8" s="39"/>
      <c r="H8" s="39"/>
      <c r="I8" s="39"/>
      <c r="J8" s="38" t="s">
        <v>388</v>
      </c>
    </row>
    <row r="9" spans="1:10" ht="30" customHeight="1" x14ac:dyDescent="0.25">
      <c r="A9" s="236" t="s">
        <v>306</v>
      </c>
      <c r="B9" s="236"/>
      <c r="C9" s="236"/>
      <c r="D9" s="236"/>
      <c r="E9" s="236"/>
      <c r="F9" s="236"/>
      <c r="G9" s="236"/>
      <c r="H9" s="236"/>
      <c r="I9" s="236"/>
      <c r="J9" s="236"/>
    </row>
    <row r="10" spans="1:10" ht="15.75" customHeight="1" x14ac:dyDescent="0.25">
      <c r="A10" s="237" t="s">
        <v>618</v>
      </c>
      <c r="B10" s="237"/>
      <c r="C10" s="237"/>
      <c r="D10" s="237"/>
      <c r="E10" s="237"/>
      <c r="F10" s="237"/>
      <c r="G10" s="237"/>
      <c r="H10" s="237"/>
      <c r="I10" s="237"/>
      <c r="J10" s="237"/>
    </row>
    <row r="11" spans="1:10" x14ac:dyDescent="0.25">
      <c r="B11" s="108" t="s">
        <v>224</v>
      </c>
      <c r="C11" s="80"/>
      <c r="D11" s="80"/>
      <c r="E11" s="80"/>
      <c r="G11" s="80"/>
      <c r="H11" s="80"/>
      <c r="I11" s="80"/>
      <c r="J11" s="38" t="s">
        <v>200</v>
      </c>
    </row>
    <row r="12" spans="1:10" ht="18.75" customHeight="1" x14ac:dyDescent="0.25">
      <c r="A12" s="238" t="s">
        <v>201</v>
      </c>
      <c r="B12" s="239" t="s">
        <v>225</v>
      </c>
      <c r="C12" s="240" t="s">
        <v>226</v>
      </c>
      <c r="D12" s="241" t="s">
        <v>227</v>
      </c>
      <c r="E12" s="242"/>
      <c r="F12" s="242"/>
      <c r="G12" s="242"/>
      <c r="H12" s="243"/>
      <c r="I12" s="247" t="s">
        <v>228</v>
      </c>
      <c r="J12" s="240" t="s">
        <v>229</v>
      </c>
    </row>
    <row r="13" spans="1:10" ht="18.75" customHeight="1" x14ac:dyDescent="0.25">
      <c r="A13" s="238"/>
      <c r="B13" s="239"/>
      <c r="C13" s="240"/>
      <c r="D13" s="244"/>
      <c r="E13" s="245"/>
      <c r="F13" s="245"/>
      <c r="G13" s="245"/>
      <c r="H13" s="246"/>
      <c r="I13" s="247"/>
      <c r="J13" s="240"/>
    </row>
    <row r="14" spans="1:10" ht="150" customHeight="1" x14ac:dyDescent="0.25">
      <c r="A14" s="238"/>
      <c r="B14" s="239"/>
      <c r="C14" s="240"/>
      <c r="D14" s="105" t="s">
        <v>230</v>
      </c>
      <c r="E14" s="106" t="s">
        <v>231</v>
      </c>
      <c r="F14" s="105" t="s">
        <v>232</v>
      </c>
      <c r="G14" s="105" t="s">
        <v>233</v>
      </c>
      <c r="H14" s="105" t="s">
        <v>234</v>
      </c>
      <c r="I14" s="247"/>
      <c r="J14" s="240"/>
    </row>
    <row r="15" spans="1:10" x14ac:dyDescent="0.25">
      <c r="A15" s="248">
        <v>1</v>
      </c>
      <c r="B15" s="41" t="s">
        <v>235</v>
      </c>
      <c r="C15" s="110">
        <v>1399.63</v>
      </c>
      <c r="D15" s="110">
        <v>539.42999999999995</v>
      </c>
      <c r="E15" s="110">
        <v>674.29</v>
      </c>
      <c r="F15" s="110">
        <v>415.36</v>
      </c>
      <c r="G15" s="110"/>
      <c r="H15" s="110"/>
      <c r="I15" s="110">
        <v>2945.42</v>
      </c>
      <c r="J15" s="43"/>
    </row>
    <row r="16" spans="1:10" x14ac:dyDescent="0.25">
      <c r="A16" s="248"/>
      <c r="B16" s="41" t="s">
        <v>236</v>
      </c>
      <c r="C16" s="110">
        <v>1399.63</v>
      </c>
      <c r="D16" s="110">
        <v>539.42999999999995</v>
      </c>
      <c r="E16" s="110">
        <v>647.32000000000005</v>
      </c>
      <c r="F16" s="110">
        <v>404.57</v>
      </c>
      <c r="G16" s="110"/>
      <c r="H16" s="110"/>
      <c r="I16" s="110"/>
      <c r="J16" s="43"/>
    </row>
    <row r="17" spans="1:10" x14ac:dyDescent="0.25">
      <c r="A17" s="248">
        <v>2</v>
      </c>
      <c r="B17" s="41" t="s">
        <v>237</v>
      </c>
      <c r="C17" s="110">
        <v>1399.63</v>
      </c>
      <c r="D17" s="110">
        <v>511.04</v>
      </c>
      <c r="E17" s="110">
        <v>853.44</v>
      </c>
      <c r="F17" s="110"/>
      <c r="G17" s="110"/>
      <c r="H17" s="110"/>
      <c r="I17" s="110"/>
      <c r="J17" s="43"/>
    </row>
    <row r="18" spans="1:10" x14ac:dyDescent="0.25">
      <c r="A18" s="248"/>
      <c r="B18" s="41" t="s">
        <v>238</v>
      </c>
      <c r="C18" s="110">
        <v>1399.63</v>
      </c>
      <c r="D18" s="110">
        <v>567.82000000000005</v>
      </c>
      <c r="E18" s="110">
        <v>851.73</v>
      </c>
      <c r="F18" s="110">
        <v>425.87</v>
      </c>
      <c r="G18" s="110"/>
      <c r="H18" s="110"/>
      <c r="I18" s="110"/>
      <c r="J18" s="43"/>
    </row>
    <row r="19" spans="1:10" x14ac:dyDescent="0.25">
      <c r="A19" s="43">
        <v>3</v>
      </c>
      <c r="B19" s="41" t="s">
        <v>239</v>
      </c>
      <c r="C19" s="110"/>
      <c r="D19" s="110"/>
      <c r="E19" s="110">
        <v>526.39</v>
      </c>
      <c r="F19" s="110"/>
      <c r="G19" s="110"/>
      <c r="H19" s="110"/>
      <c r="I19" s="110"/>
      <c r="J19" s="43"/>
    </row>
    <row r="20" spans="1:10" x14ac:dyDescent="0.25">
      <c r="A20" s="43">
        <v>4</v>
      </c>
      <c r="B20" s="41" t="s">
        <v>240</v>
      </c>
      <c r="C20" s="110">
        <v>1682.25</v>
      </c>
      <c r="D20" s="110">
        <v>714.44</v>
      </c>
      <c r="E20" s="110">
        <v>1143.0999999999999</v>
      </c>
      <c r="F20" s="110">
        <v>714.44</v>
      </c>
      <c r="G20" s="110">
        <v>1905.1733333333334</v>
      </c>
      <c r="H20" s="110"/>
      <c r="I20" s="110"/>
      <c r="J20" s="43"/>
    </row>
    <row r="21" spans="1:10" x14ac:dyDescent="0.25">
      <c r="A21" s="248">
        <v>5</v>
      </c>
      <c r="B21" s="41" t="s">
        <v>241</v>
      </c>
      <c r="C21" s="110">
        <v>1090.0999999999999</v>
      </c>
      <c r="D21" s="110">
        <v>473.75</v>
      </c>
      <c r="E21" s="110">
        <v>525.86</v>
      </c>
      <c r="F21" s="110">
        <v>293.73</v>
      </c>
      <c r="G21" s="110"/>
      <c r="H21" s="110"/>
      <c r="I21" s="110">
        <v>1186.4000000000001</v>
      </c>
      <c r="J21" s="43"/>
    </row>
    <row r="22" spans="1:10" ht="31.5" x14ac:dyDescent="0.25">
      <c r="A22" s="248"/>
      <c r="B22" s="41" t="s">
        <v>242</v>
      </c>
      <c r="C22" s="110"/>
      <c r="D22" s="110"/>
      <c r="E22" s="110"/>
      <c r="F22" s="110">
        <v>316.27</v>
      </c>
      <c r="G22" s="110"/>
      <c r="H22" s="110"/>
      <c r="I22" s="110"/>
      <c r="J22" s="43"/>
    </row>
    <row r="23" spans="1:10" ht="31.5" x14ac:dyDescent="0.25">
      <c r="A23" s="248"/>
      <c r="B23" s="41" t="s">
        <v>243</v>
      </c>
      <c r="C23" s="110"/>
      <c r="D23" s="110"/>
      <c r="E23" s="110"/>
      <c r="F23" s="110">
        <v>948.82</v>
      </c>
      <c r="G23" s="110"/>
      <c r="H23" s="110"/>
      <c r="I23" s="110"/>
      <c r="J23" s="43"/>
    </row>
    <row r="24" spans="1:10" ht="63.75" customHeight="1" x14ac:dyDescent="0.25">
      <c r="A24" s="248"/>
      <c r="B24" s="41" t="s">
        <v>244</v>
      </c>
      <c r="C24" s="110"/>
      <c r="D24" s="110"/>
      <c r="E24" s="110"/>
      <c r="F24" s="110">
        <v>316.27</v>
      </c>
      <c r="G24" s="110"/>
      <c r="H24" s="110"/>
      <c r="I24" s="110"/>
      <c r="J24" s="43"/>
    </row>
    <row r="25" spans="1:10" ht="47.25" x14ac:dyDescent="0.25">
      <c r="A25" s="248"/>
      <c r="B25" s="41" t="s">
        <v>245</v>
      </c>
      <c r="C25" s="110"/>
      <c r="D25" s="110"/>
      <c r="E25" s="110"/>
      <c r="F25" s="110">
        <v>948.82</v>
      </c>
      <c r="G25" s="110"/>
      <c r="H25" s="110"/>
      <c r="I25" s="110"/>
      <c r="J25" s="43"/>
    </row>
    <row r="26" spans="1:10" x14ac:dyDescent="0.25">
      <c r="A26" s="248">
        <v>6</v>
      </c>
      <c r="B26" s="41" t="s">
        <v>246</v>
      </c>
      <c r="C26" s="110">
        <v>1090.0999999999999</v>
      </c>
      <c r="D26" s="110">
        <v>473.75</v>
      </c>
      <c r="E26" s="110">
        <v>525.86</v>
      </c>
      <c r="F26" s="110"/>
      <c r="G26" s="110"/>
      <c r="H26" s="110"/>
      <c r="I26" s="110"/>
      <c r="J26" s="43"/>
    </row>
    <row r="27" spans="1:10" x14ac:dyDescent="0.25">
      <c r="A27" s="248"/>
      <c r="B27" s="41" t="s">
        <v>247</v>
      </c>
      <c r="C27" s="110">
        <v>1090.0999999999999</v>
      </c>
      <c r="D27" s="110">
        <v>473.75</v>
      </c>
      <c r="E27" s="110">
        <v>525.86</v>
      </c>
      <c r="F27" s="110">
        <v>393.21</v>
      </c>
      <c r="G27" s="110"/>
      <c r="H27" s="110"/>
      <c r="I27" s="110"/>
      <c r="J27" s="43"/>
    </row>
    <row r="28" spans="1:10" x14ac:dyDescent="0.25">
      <c r="A28" s="248">
        <v>7</v>
      </c>
      <c r="B28" s="41" t="s">
        <v>248</v>
      </c>
      <c r="C28" s="110">
        <v>1090.0999999999999</v>
      </c>
      <c r="D28" s="110">
        <v>473.75</v>
      </c>
      <c r="E28" s="110">
        <v>526.39</v>
      </c>
      <c r="F28" s="110">
        <v>487.96</v>
      </c>
      <c r="G28" s="110"/>
      <c r="H28" s="110"/>
      <c r="I28" s="110"/>
      <c r="J28" s="43"/>
    </row>
    <row r="29" spans="1:10" x14ac:dyDescent="0.25">
      <c r="A29" s="248"/>
      <c r="B29" s="41" t="s">
        <v>249</v>
      </c>
      <c r="C29" s="110">
        <v>1090.0999999999999</v>
      </c>
      <c r="D29" s="110">
        <v>394.79</v>
      </c>
      <c r="E29" s="110">
        <v>525.07000000000005</v>
      </c>
      <c r="F29" s="110">
        <v>394.79</v>
      </c>
      <c r="G29" s="110"/>
      <c r="H29" s="110"/>
      <c r="I29" s="110"/>
      <c r="J29" s="43"/>
    </row>
    <row r="30" spans="1:10" x14ac:dyDescent="0.25">
      <c r="A30" s="248">
        <v>8</v>
      </c>
      <c r="B30" s="41" t="s">
        <v>250</v>
      </c>
      <c r="C30" s="110">
        <v>2045.62</v>
      </c>
      <c r="D30" s="110">
        <v>895.61</v>
      </c>
      <c r="E30" s="110">
        <v>1262.81</v>
      </c>
      <c r="F30" s="110">
        <v>806.05</v>
      </c>
      <c r="G30" s="110"/>
      <c r="H30" s="110"/>
      <c r="I30" s="110">
        <v>1186.4000000000001</v>
      </c>
      <c r="J30" s="43"/>
    </row>
    <row r="31" spans="1:10" x14ac:dyDescent="0.25">
      <c r="A31" s="248"/>
      <c r="B31" s="41" t="s">
        <v>251</v>
      </c>
      <c r="C31" s="110">
        <v>2045.62</v>
      </c>
      <c r="D31" s="110">
        <v>1053.6500000000001</v>
      </c>
      <c r="E31" s="110">
        <v>1317.06</v>
      </c>
      <c r="F31" s="110">
        <v>790.24</v>
      </c>
      <c r="G31" s="110"/>
      <c r="H31" s="110"/>
      <c r="I31" s="110"/>
      <c r="J31" s="43"/>
    </row>
    <row r="32" spans="1:10" x14ac:dyDescent="0.25">
      <c r="A32" s="248">
        <v>9</v>
      </c>
      <c r="B32" s="41" t="s">
        <v>252</v>
      </c>
      <c r="C32" s="110">
        <v>1951.41</v>
      </c>
      <c r="D32" s="110">
        <v>797.81</v>
      </c>
      <c r="E32" s="110">
        <v>1499.88</v>
      </c>
      <c r="F32" s="110"/>
      <c r="G32" s="110"/>
      <c r="H32" s="110"/>
      <c r="I32" s="110"/>
      <c r="J32" s="43"/>
    </row>
    <row r="33" spans="1:10" x14ac:dyDescent="0.25">
      <c r="A33" s="248"/>
      <c r="B33" s="41" t="s">
        <v>253</v>
      </c>
      <c r="C33" s="110">
        <v>1951.41</v>
      </c>
      <c r="D33" s="110">
        <v>997.27</v>
      </c>
      <c r="E33" s="110">
        <v>1495.91</v>
      </c>
      <c r="F33" s="110"/>
      <c r="G33" s="110"/>
      <c r="H33" s="110"/>
      <c r="I33" s="110"/>
      <c r="J33" s="43"/>
    </row>
    <row r="34" spans="1:10" x14ac:dyDescent="0.25">
      <c r="A34" s="248">
        <v>10</v>
      </c>
      <c r="B34" s="41" t="s">
        <v>254</v>
      </c>
      <c r="C34" s="110">
        <v>1372.72</v>
      </c>
      <c r="D34" s="110">
        <v>481.74</v>
      </c>
      <c r="E34" s="110">
        <v>770.78</v>
      </c>
      <c r="F34" s="110">
        <v>385.39</v>
      </c>
      <c r="G34" s="110"/>
      <c r="H34" s="110"/>
      <c r="I34" s="110">
        <v>2928</v>
      </c>
      <c r="J34" s="43"/>
    </row>
    <row r="35" spans="1:10" x14ac:dyDescent="0.25">
      <c r="A35" s="248"/>
      <c r="B35" s="41" t="s">
        <v>255</v>
      </c>
      <c r="C35" s="110">
        <v>1372.72</v>
      </c>
      <c r="D35" s="110">
        <v>642.32000000000005</v>
      </c>
      <c r="E35" s="110">
        <v>770.78</v>
      </c>
      <c r="F35" s="110">
        <v>481.74</v>
      </c>
      <c r="G35" s="110"/>
      <c r="H35" s="110"/>
      <c r="I35" s="110"/>
      <c r="J35" s="43"/>
    </row>
    <row r="36" spans="1:10" x14ac:dyDescent="0.25">
      <c r="A36" s="249">
        <v>11</v>
      </c>
      <c r="B36" s="41" t="s">
        <v>256</v>
      </c>
      <c r="C36" s="110">
        <v>1413.09</v>
      </c>
      <c r="D36" s="110">
        <v>711.23</v>
      </c>
      <c r="E36" s="110">
        <v>746.79</v>
      </c>
      <c r="F36" s="110">
        <v>618.77</v>
      </c>
      <c r="G36" s="110"/>
      <c r="H36" s="110"/>
      <c r="I36" s="110">
        <v>1761.04</v>
      </c>
      <c r="J36" s="43"/>
    </row>
    <row r="37" spans="1:10" x14ac:dyDescent="0.25">
      <c r="A37" s="250"/>
      <c r="B37" s="41" t="s">
        <v>257</v>
      </c>
      <c r="C37" s="110">
        <v>1413.09</v>
      </c>
      <c r="D37" s="110">
        <v>711.23</v>
      </c>
      <c r="E37" s="110">
        <v>860.59</v>
      </c>
      <c r="F37" s="110">
        <v>618.77</v>
      </c>
      <c r="G37" s="110"/>
      <c r="H37" s="110"/>
      <c r="I37" s="110"/>
      <c r="J37" s="43"/>
    </row>
    <row r="38" spans="1:10" x14ac:dyDescent="0.25">
      <c r="A38" s="248">
        <v>12</v>
      </c>
      <c r="B38" s="41" t="s">
        <v>258</v>
      </c>
      <c r="C38" s="110">
        <v>1265.05</v>
      </c>
      <c r="D38" s="110">
        <v>484.52</v>
      </c>
      <c r="E38" s="110">
        <v>809.15</v>
      </c>
      <c r="F38" s="110">
        <v>305.25</v>
      </c>
      <c r="G38" s="110"/>
      <c r="H38" s="110"/>
      <c r="I38" s="110">
        <v>1232.5</v>
      </c>
      <c r="J38" s="43"/>
    </row>
    <row r="39" spans="1:10" x14ac:dyDescent="0.25">
      <c r="A39" s="248"/>
      <c r="B39" s="41" t="s">
        <v>259</v>
      </c>
      <c r="C39" s="110">
        <v>1265.05</v>
      </c>
      <c r="D39" s="110">
        <v>524.9</v>
      </c>
      <c r="E39" s="110">
        <v>808.35</v>
      </c>
      <c r="F39" s="110">
        <v>304.44</v>
      </c>
      <c r="G39" s="110"/>
      <c r="H39" s="110"/>
      <c r="I39" s="110"/>
      <c r="J39" s="43"/>
    </row>
    <row r="40" spans="1:10" x14ac:dyDescent="0.25">
      <c r="A40" s="249">
        <v>13</v>
      </c>
      <c r="B40" s="41" t="s">
        <v>260</v>
      </c>
      <c r="C40" s="110">
        <v>1265.05</v>
      </c>
      <c r="D40" s="110">
        <v>504.71</v>
      </c>
      <c r="E40" s="110">
        <v>671.26</v>
      </c>
      <c r="F40" s="110">
        <v>504.71</v>
      </c>
      <c r="G40" s="110"/>
      <c r="H40" s="110"/>
      <c r="I40" s="110"/>
      <c r="J40" s="43"/>
    </row>
    <row r="41" spans="1:10" x14ac:dyDescent="0.25">
      <c r="A41" s="251"/>
      <c r="B41" s="41" t="s">
        <v>261</v>
      </c>
      <c r="C41" s="110"/>
      <c r="D41" s="110"/>
      <c r="E41" s="110"/>
      <c r="F41" s="110"/>
      <c r="G41" s="110"/>
      <c r="H41" s="110"/>
      <c r="I41" s="110">
        <v>1548.55</v>
      </c>
      <c r="J41" s="43"/>
    </row>
    <row r="42" spans="1:10" x14ac:dyDescent="0.25">
      <c r="A42" s="251"/>
      <c r="B42" s="41" t="s">
        <v>262</v>
      </c>
      <c r="C42" s="110"/>
      <c r="D42" s="110"/>
      <c r="E42" s="110"/>
      <c r="F42" s="110"/>
      <c r="G42" s="110"/>
      <c r="H42" s="110"/>
      <c r="I42" s="110">
        <v>3348.64</v>
      </c>
      <c r="J42" s="43"/>
    </row>
    <row r="43" spans="1:10" x14ac:dyDescent="0.25">
      <c r="A43" s="251"/>
      <c r="B43" s="41" t="s">
        <v>263</v>
      </c>
      <c r="C43" s="110"/>
      <c r="D43" s="110"/>
      <c r="E43" s="110"/>
      <c r="F43" s="110"/>
      <c r="G43" s="110"/>
      <c r="H43" s="110"/>
      <c r="I43" s="110">
        <v>2001.25</v>
      </c>
      <c r="J43" s="43"/>
    </row>
    <row r="44" spans="1:10" x14ac:dyDescent="0.25">
      <c r="A44" s="251"/>
      <c r="B44" s="41" t="s">
        <v>264</v>
      </c>
      <c r="C44" s="110"/>
      <c r="D44" s="110"/>
      <c r="E44" s="110"/>
      <c r="F44" s="110"/>
      <c r="G44" s="110"/>
      <c r="H44" s="110"/>
      <c r="I44" s="110">
        <v>1548.55</v>
      </c>
      <c r="J44" s="43"/>
    </row>
    <row r="45" spans="1:10" x14ac:dyDescent="0.25">
      <c r="A45" s="252"/>
      <c r="B45" s="41" t="s">
        <v>265</v>
      </c>
      <c r="C45" s="110">
        <v>1265.05</v>
      </c>
      <c r="D45" s="110">
        <v>504.71</v>
      </c>
      <c r="E45" s="110">
        <v>671.26</v>
      </c>
      <c r="F45" s="110">
        <v>504.71</v>
      </c>
      <c r="G45" s="110"/>
      <c r="H45" s="110"/>
      <c r="I45" s="110"/>
      <c r="J45" s="43"/>
    </row>
    <row r="46" spans="1:10" x14ac:dyDescent="0.25">
      <c r="A46" s="248">
        <v>14</v>
      </c>
      <c r="B46" s="41" t="s">
        <v>266</v>
      </c>
      <c r="C46" s="110">
        <v>1265.05</v>
      </c>
      <c r="D46" s="110">
        <v>484.52</v>
      </c>
      <c r="E46" s="110">
        <v>809.15</v>
      </c>
      <c r="F46" s="110">
        <v>305.25</v>
      </c>
      <c r="G46" s="110"/>
      <c r="H46" s="110"/>
      <c r="I46" s="110">
        <v>1668.97</v>
      </c>
      <c r="J46" s="43"/>
    </row>
    <row r="47" spans="1:10" x14ac:dyDescent="0.25">
      <c r="A47" s="248"/>
      <c r="B47" s="41" t="s">
        <v>267</v>
      </c>
      <c r="C47" s="110">
        <v>1265.05</v>
      </c>
      <c r="D47" s="110">
        <v>524.9</v>
      </c>
      <c r="E47" s="110">
        <v>808.35</v>
      </c>
      <c r="F47" s="110">
        <v>404.17</v>
      </c>
      <c r="G47" s="110"/>
      <c r="H47" s="110"/>
      <c r="I47" s="110"/>
      <c r="J47" s="43"/>
    </row>
    <row r="48" spans="1:10" x14ac:dyDescent="0.25">
      <c r="A48" s="248">
        <v>15</v>
      </c>
      <c r="B48" s="41" t="s">
        <v>268</v>
      </c>
      <c r="C48" s="110"/>
      <c r="D48" s="110"/>
      <c r="E48" s="110">
        <v>969.04</v>
      </c>
      <c r="F48" s="110"/>
      <c r="G48" s="110"/>
      <c r="H48" s="110"/>
      <c r="I48" s="110"/>
      <c r="J48" s="43"/>
    </row>
    <row r="49" spans="1:10" x14ac:dyDescent="0.25">
      <c r="A49" s="248"/>
      <c r="B49" s="41" t="s">
        <v>269</v>
      </c>
      <c r="C49" s="110"/>
      <c r="D49" s="110"/>
      <c r="E49" s="110">
        <v>969.05</v>
      </c>
      <c r="F49" s="110"/>
      <c r="G49" s="110"/>
      <c r="H49" s="110"/>
      <c r="I49" s="110"/>
      <c r="J49" s="43"/>
    </row>
    <row r="50" spans="1:10" x14ac:dyDescent="0.25">
      <c r="A50" s="43">
        <v>16</v>
      </c>
      <c r="B50" s="41" t="s">
        <v>270</v>
      </c>
      <c r="C50" s="110">
        <v>1988.65</v>
      </c>
      <c r="D50" s="110">
        <v>1009.42</v>
      </c>
      <c r="E50" s="110">
        <v>1514.13</v>
      </c>
      <c r="F50" s="110"/>
      <c r="G50" s="110"/>
      <c r="H50" s="110"/>
      <c r="I50" s="110"/>
      <c r="J50" s="43"/>
    </row>
    <row r="51" spans="1:10" x14ac:dyDescent="0.25">
      <c r="A51" s="248">
        <v>17</v>
      </c>
      <c r="B51" s="41" t="s">
        <v>271</v>
      </c>
      <c r="C51" s="110"/>
      <c r="D51" s="110"/>
      <c r="E51" s="110">
        <v>1009.42</v>
      </c>
      <c r="F51" s="110"/>
      <c r="G51" s="110"/>
      <c r="H51" s="110"/>
      <c r="I51" s="110"/>
      <c r="J51" s="43"/>
    </row>
    <row r="52" spans="1:10" x14ac:dyDescent="0.25">
      <c r="A52" s="248"/>
      <c r="B52" s="41" t="s">
        <v>272</v>
      </c>
      <c r="C52" s="110"/>
      <c r="D52" s="110"/>
      <c r="E52" s="110">
        <v>1009.42</v>
      </c>
      <c r="F52" s="110"/>
      <c r="G52" s="110"/>
      <c r="H52" s="110"/>
      <c r="I52" s="110"/>
      <c r="J52" s="43"/>
    </row>
    <row r="53" spans="1:10" x14ac:dyDescent="0.25">
      <c r="A53" s="248">
        <v>18</v>
      </c>
      <c r="B53" s="41" t="s">
        <v>273</v>
      </c>
      <c r="C53" s="110">
        <v>888.23</v>
      </c>
      <c r="D53" s="110">
        <v>408.39</v>
      </c>
      <c r="E53" s="110">
        <v>481.9</v>
      </c>
      <c r="F53" s="110">
        <v>240.95</v>
      </c>
      <c r="G53" s="110"/>
      <c r="H53" s="110"/>
      <c r="I53" s="110">
        <v>1021.29</v>
      </c>
      <c r="J53" s="43"/>
    </row>
    <row r="54" spans="1:10" x14ac:dyDescent="0.25">
      <c r="A54" s="248"/>
      <c r="B54" s="41" t="s">
        <v>274</v>
      </c>
      <c r="C54" s="110">
        <v>888.23</v>
      </c>
      <c r="D54" s="110">
        <v>408.39</v>
      </c>
      <c r="E54" s="110">
        <v>481.9</v>
      </c>
      <c r="F54" s="110">
        <v>359.38</v>
      </c>
      <c r="G54" s="110"/>
      <c r="H54" s="110"/>
      <c r="I54" s="110"/>
      <c r="J54" s="43"/>
    </row>
    <row r="55" spans="1:10" x14ac:dyDescent="0.25">
      <c r="A55" s="248">
        <v>19</v>
      </c>
      <c r="B55" s="41" t="s">
        <v>275</v>
      </c>
      <c r="C55" s="110">
        <v>888.23</v>
      </c>
      <c r="D55" s="110">
        <v>369.95</v>
      </c>
      <c r="E55" s="110">
        <v>514.09</v>
      </c>
      <c r="F55" s="110"/>
      <c r="G55" s="110"/>
      <c r="H55" s="110"/>
      <c r="I55" s="110"/>
      <c r="J55" s="43"/>
    </row>
    <row r="56" spans="1:10" x14ac:dyDescent="0.25">
      <c r="A56" s="248"/>
      <c r="B56" s="41" t="s">
        <v>276</v>
      </c>
      <c r="C56" s="110"/>
      <c r="D56" s="110">
        <v>360.34</v>
      </c>
      <c r="E56" s="110">
        <v>576.54</v>
      </c>
      <c r="F56" s="110">
        <v>360.34</v>
      </c>
      <c r="G56" s="110"/>
      <c r="H56" s="110"/>
      <c r="I56" s="110"/>
      <c r="J56" s="43"/>
    </row>
    <row r="57" spans="1:10" ht="15.6" customHeight="1" x14ac:dyDescent="0.25">
      <c r="A57" s="249">
        <v>20</v>
      </c>
      <c r="B57" s="41" t="s">
        <v>277</v>
      </c>
      <c r="C57" s="110">
        <v>2085.9899999999998</v>
      </c>
      <c r="D57" s="110">
        <v>587.85</v>
      </c>
      <c r="E57" s="110">
        <v>734.81</v>
      </c>
      <c r="F57" s="110">
        <v>399.74</v>
      </c>
      <c r="G57" s="110">
        <v>1693.01</v>
      </c>
      <c r="H57" s="110"/>
      <c r="I57" s="110">
        <v>1668.97</v>
      </c>
      <c r="J57" s="43"/>
    </row>
    <row r="58" spans="1:10" ht="43.5" customHeight="1" x14ac:dyDescent="0.25">
      <c r="A58" s="253"/>
      <c r="B58" s="41" t="s">
        <v>278</v>
      </c>
      <c r="C58" s="110">
        <v>6089.86</v>
      </c>
      <c r="D58" s="110"/>
      <c r="E58" s="110"/>
      <c r="F58" s="110"/>
      <c r="G58" s="110"/>
      <c r="H58" s="110"/>
      <c r="I58" s="110"/>
      <c r="J58" s="43"/>
    </row>
    <row r="59" spans="1:10" x14ac:dyDescent="0.25">
      <c r="A59" s="253"/>
      <c r="B59" s="41" t="s">
        <v>279</v>
      </c>
      <c r="C59" s="110">
        <v>2085.9899999999998</v>
      </c>
      <c r="D59" s="110">
        <v>734.81</v>
      </c>
      <c r="E59" s="110">
        <v>881.77</v>
      </c>
      <c r="F59" s="110">
        <v>440.89</v>
      </c>
      <c r="G59" s="43"/>
      <c r="H59" s="43"/>
      <c r="I59" s="43"/>
      <c r="J59" s="43"/>
    </row>
    <row r="60" spans="1:10" x14ac:dyDescent="0.25">
      <c r="A60" s="248">
        <v>21</v>
      </c>
      <c r="B60" s="41" t="s">
        <v>280</v>
      </c>
      <c r="C60" s="110">
        <v>1345.8</v>
      </c>
      <c r="D60" s="110">
        <v>393.33</v>
      </c>
      <c r="E60" s="110">
        <v>656.86</v>
      </c>
      <c r="F60" s="110">
        <v>279.26</v>
      </c>
      <c r="G60" s="110"/>
      <c r="H60" s="110"/>
      <c r="I60" s="110">
        <v>987.95</v>
      </c>
      <c r="J60" s="43"/>
    </row>
    <row r="61" spans="1:10" x14ac:dyDescent="0.25">
      <c r="A61" s="248"/>
      <c r="B61" s="41" t="s">
        <v>281</v>
      </c>
      <c r="C61" s="110">
        <v>1345.8</v>
      </c>
      <c r="D61" s="110">
        <v>393.33</v>
      </c>
      <c r="E61" s="110">
        <v>656.86</v>
      </c>
      <c r="F61" s="110">
        <v>326.45999999999998</v>
      </c>
      <c r="G61" s="110"/>
      <c r="H61" s="110"/>
      <c r="I61" s="110"/>
      <c r="J61" s="43"/>
    </row>
    <row r="62" spans="1:10" x14ac:dyDescent="0.25">
      <c r="A62" s="248"/>
      <c r="B62" s="41" t="s">
        <v>282</v>
      </c>
      <c r="C62" s="110">
        <v>1345.8</v>
      </c>
      <c r="D62" s="110"/>
      <c r="E62" s="110">
        <v>983.33</v>
      </c>
      <c r="F62" s="110"/>
      <c r="G62" s="110"/>
      <c r="H62" s="110"/>
      <c r="I62" s="110"/>
      <c r="J62" s="43"/>
    </row>
    <row r="63" spans="1:10" x14ac:dyDescent="0.25">
      <c r="A63" s="248"/>
      <c r="B63" s="41" t="s">
        <v>283</v>
      </c>
      <c r="C63" s="110">
        <v>1345.8</v>
      </c>
      <c r="D63" s="110"/>
      <c r="E63" s="110">
        <v>983.33</v>
      </c>
      <c r="F63" s="110"/>
      <c r="G63" s="110"/>
      <c r="H63" s="110"/>
      <c r="I63" s="110"/>
      <c r="J63" s="43"/>
    </row>
    <row r="64" spans="1:10" x14ac:dyDescent="0.25">
      <c r="A64" s="248">
        <v>22</v>
      </c>
      <c r="B64" s="41" t="s">
        <v>284</v>
      </c>
      <c r="C64" s="110">
        <v>1063.18</v>
      </c>
      <c r="D64" s="110">
        <v>351.83</v>
      </c>
      <c r="E64" s="110">
        <v>587.55999999999995</v>
      </c>
      <c r="F64" s="110">
        <v>175.92</v>
      </c>
      <c r="G64" s="110"/>
      <c r="H64" s="110"/>
      <c r="I64" s="110">
        <v>928.58</v>
      </c>
      <c r="J64" s="43"/>
    </row>
    <row r="65" spans="1:12" ht="16.899999999999999" customHeight="1" x14ac:dyDescent="0.25">
      <c r="A65" s="248"/>
      <c r="B65" s="41" t="s">
        <v>285</v>
      </c>
      <c r="C65" s="110">
        <v>1063.18</v>
      </c>
      <c r="D65" s="110">
        <v>351.83</v>
      </c>
      <c r="E65" s="110">
        <v>545.34</v>
      </c>
      <c r="F65" s="110">
        <v>239.24</v>
      </c>
      <c r="G65" s="110"/>
      <c r="H65" s="110"/>
      <c r="I65" s="110"/>
      <c r="J65" s="43"/>
    </row>
    <row r="66" spans="1:12" x14ac:dyDescent="0.25">
      <c r="A66" s="248"/>
      <c r="B66" s="41" t="s">
        <v>286</v>
      </c>
      <c r="C66" s="110">
        <v>2055.92</v>
      </c>
      <c r="D66" s="110"/>
      <c r="E66" s="110"/>
      <c r="F66" s="110"/>
      <c r="G66" s="110"/>
      <c r="H66" s="110"/>
      <c r="I66" s="110"/>
      <c r="J66" s="43"/>
    </row>
    <row r="67" spans="1:12" ht="31.5" x14ac:dyDescent="0.25">
      <c r="A67" s="248"/>
      <c r="B67" s="41" t="s">
        <v>287</v>
      </c>
      <c r="C67" s="110">
        <v>2859.13</v>
      </c>
      <c r="D67" s="110"/>
      <c r="E67" s="110"/>
      <c r="F67" s="110"/>
      <c r="G67" s="110"/>
      <c r="H67" s="110"/>
      <c r="I67" s="110"/>
      <c r="J67" s="43"/>
    </row>
    <row r="68" spans="1:12" x14ac:dyDescent="0.25">
      <c r="A68" s="248">
        <v>23</v>
      </c>
      <c r="B68" s="41" t="s">
        <v>288</v>
      </c>
      <c r="C68" s="110">
        <v>1426.55</v>
      </c>
      <c r="D68" s="110">
        <v>406.95</v>
      </c>
      <c r="E68" s="110">
        <v>508.69</v>
      </c>
      <c r="F68" s="110">
        <v>240.1</v>
      </c>
      <c r="G68" s="110"/>
      <c r="H68" s="110"/>
      <c r="I68" s="110">
        <v>1000.11</v>
      </c>
      <c r="J68" s="43"/>
    </row>
    <row r="69" spans="1:12" x14ac:dyDescent="0.25">
      <c r="A69" s="248"/>
      <c r="B69" s="41" t="s">
        <v>289</v>
      </c>
      <c r="C69" s="110">
        <v>1426.55</v>
      </c>
      <c r="D69" s="110">
        <v>406.95</v>
      </c>
      <c r="E69" s="110">
        <v>549.38</v>
      </c>
      <c r="F69" s="110">
        <v>313.35000000000002</v>
      </c>
      <c r="G69" s="110"/>
      <c r="H69" s="110"/>
      <c r="I69" s="110"/>
      <c r="J69" s="43"/>
    </row>
    <row r="70" spans="1:12" x14ac:dyDescent="0.25">
      <c r="A70" s="248">
        <v>24</v>
      </c>
      <c r="B70" s="41" t="s">
        <v>290</v>
      </c>
      <c r="C70" s="110"/>
      <c r="D70" s="110"/>
      <c r="E70" s="110"/>
      <c r="F70" s="110"/>
      <c r="G70" s="110"/>
      <c r="H70" s="110">
        <v>1255.96</v>
      </c>
      <c r="I70" s="110"/>
      <c r="J70" s="43"/>
    </row>
    <row r="71" spans="1:12" x14ac:dyDescent="0.25">
      <c r="A71" s="248"/>
      <c r="B71" s="41" t="s">
        <v>291</v>
      </c>
      <c r="C71" s="110"/>
      <c r="D71" s="110"/>
      <c r="E71" s="110"/>
      <c r="F71" s="110"/>
      <c r="G71" s="110"/>
      <c r="H71" s="110">
        <v>1183.1199999999999</v>
      </c>
      <c r="I71" s="110"/>
      <c r="J71" s="43"/>
    </row>
    <row r="72" spans="1:12" x14ac:dyDescent="0.25">
      <c r="A72" s="248">
        <v>25</v>
      </c>
      <c r="B72" s="41" t="s">
        <v>292</v>
      </c>
      <c r="C72" s="110">
        <v>817.57</v>
      </c>
      <c r="D72" s="110">
        <v>355.3125</v>
      </c>
      <c r="E72" s="110"/>
      <c r="F72" s="110">
        <v>220.29750000000001</v>
      </c>
      <c r="G72" s="110"/>
      <c r="H72" s="110"/>
      <c r="I72" s="110">
        <v>1063.54</v>
      </c>
      <c r="J72" s="43"/>
    </row>
    <row r="73" spans="1:12" x14ac:dyDescent="0.25">
      <c r="A73" s="248"/>
      <c r="B73" s="41" t="s">
        <v>293</v>
      </c>
      <c r="C73" s="110">
        <v>1261.69</v>
      </c>
      <c r="D73" s="110">
        <v>535.83000000000004</v>
      </c>
      <c r="E73" s="110"/>
      <c r="F73" s="110">
        <v>535.83000000000004</v>
      </c>
      <c r="G73" s="110"/>
      <c r="H73" s="110"/>
      <c r="I73" s="110"/>
      <c r="J73" s="43"/>
    </row>
    <row r="74" spans="1:12" x14ac:dyDescent="0.25">
      <c r="A74" s="249">
        <v>26</v>
      </c>
      <c r="B74" s="41" t="s">
        <v>294</v>
      </c>
      <c r="C74" s="110"/>
      <c r="D74" s="110">
        <v>840.37</v>
      </c>
      <c r="E74" s="110"/>
      <c r="F74" s="110"/>
      <c r="G74" s="110"/>
      <c r="H74" s="110"/>
      <c r="I74" s="110"/>
      <c r="J74" s="43"/>
    </row>
    <row r="75" spans="1:12" ht="66" customHeight="1" x14ac:dyDescent="0.25">
      <c r="A75" s="253"/>
      <c r="B75" s="42" t="s">
        <v>597</v>
      </c>
      <c r="C75" s="141">
        <v>9953.44</v>
      </c>
      <c r="D75" s="141"/>
      <c r="E75" s="110"/>
      <c r="F75" s="110"/>
      <c r="G75" s="110"/>
      <c r="H75" s="110"/>
      <c r="I75" s="110"/>
      <c r="J75" s="43"/>
    </row>
    <row r="76" spans="1:12" ht="66" customHeight="1" x14ac:dyDescent="0.25">
      <c r="A76" s="253"/>
      <c r="B76" s="42" t="s">
        <v>598</v>
      </c>
      <c r="C76" s="141"/>
      <c r="D76" s="141">
        <v>7465.08</v>
      </c>
      <c r="E76" s="110"/>
      <c r="F76" s="110"/>
      <c r="G76" s="110"/>
      <c r="H76" s="110"/>
      <c r="I76" s="110"/>
      <c r="J76" s="43"/>
    </row>
    <row r="77" spans="1:12" x14ac:dyDescent="0.25">
      <c r="A77" s="253"/>
      <c r="B77" s="42" t="s">
        <v>295</v>
      </c>
      <c r="C77" s="141"/>
      <c r="D77" s="141">
        <v>690.75</v>
      </c>
      <c r="E77" s="110"/>
      <c r="F77" s="110"/>
      <c r="G77" s="110"/>
      <c r="H77" s="110"/>
      <c r="I77" s="110"/>
      <c r="J77" s="43"/>
    </row>
    <row r="78" spans="1:12" ht="69" customHeight="1" x14ac:dyDescent="0.25">
      <c r="A78" s="253"/>
      <c r="B78" s="91" t="s">
        <v>599</v>
      </c>
      <c r="C78" s="141">
        <v>7940.5</v>
      </c>
      <c r="D78" s="141"/>
      <c r="E78" s="110"/>
      <c r="F78" s="110"/>
      <c r="G78" s="110"/>
      <c r="H78" s="110"/>
      <c r="I78" s="110"/>
      <c r="J78" s="43"/>
    </row>
    <row r="79" spans="1:12" ht="69" customHeight="1" x14ac:dyDescent="0.25">
      <c r="A79" s="250"/>
      <c r="B79" s="91" t="s">
        <v>600</v>
      </c>
      <c r="C79" s="218"/>
      <c r="D79" s="141">
        <v>5955.38</v>
      </c>
      <c r="E79" s="110"/>
      <c r="F79" s="110"/>
      <c r="G79" s="110"/>
      <c r="H79" s="110"/>
      <c r="I79" s="110"/>
      <c r="J79" s="43"/>
    </row>
    <row r="80" spans="1:12" ht="26.25" customHeight="1" x14ac:dyDescent="0.25">
      <c r="A80" s="43">
        <v>27</v>
      </c>
      <c r="B80" s="41" t="s">
        <v>296</v>
      </c>
      <c r="C80" s="110"/>
      <c r="D80" s="110"/>
      <c r="E80" s="110">
        <v>1719.85</v>
      </c>
      <c r="F80" s="110"/>
      <c r="G80" s="110"/>
      <c r="H80" s="110"/>
      <c r="I80" s="110"/>
      <c r="J80" s="43"/>
      <c r="L80" s="107"/>
    </row>
    <row r="81" spans="1:12" ht="26.25" customHeight="1" x14ac:dyDescent="0.25">
      <c r="A81" s="75">
        <v>28</v>
      </c>
      <c r="B81" s="41" t="s">
        <v>297</v>
      </c>
      <c r="C81" s="110"/>
      <c r="D81" s="110"/>
      <c r="E81" s="110">
        <v>1314.65</v>
      </c>
      <c r="F81" s="110"/>
      <c r="G81" s="110"/>
      <c r="H81" s="110"/>
      <c r="I81" s="110"/>
      <c r="J81" s="43"/>
      <c r="L81" s="107"/>
    </row>
    <row r="82" spans="1:12" ht="31.5" customHeight="1" x14ac:dyDescent="0.25">
      <c r="A82" s="75">
        <v>29</v>
      </c>
      <c r="B82" s="41" t="s">
        <v>298</v>
      </c>
      <c r="C82" s="110"/>
      <c r="D82" s="110"/>
      <c r="F82" s="110">
        <v>399.74</v>
      </c>
      <c r="G82" s="110"/>
      <c r="H82" s="110"/>
      <c r="I82" s="110"/>
      <c r="J82" s="43"/>
      <c r="L82" s="107"/>
    </row>
    <row r="83" spans="1:12" x14ac:dyDescent="0.25">
      <c r="A83" s="249">
        <v>30</v>
      </c>
      <c r="B83" s="41" t="s">
        <v>299</v>
      </c>
      <c r="C83" s="110"/>
      <c r="D83" s="110"/>
      <c r="E83" s="110"/>
      <c r="F83" s="110"/>
      <c r="G83" s="110"/>
      <c r="H83" s="110"/>
      <c r="I83" s="110"/>
      <c r="J83" s="43"/>
    </row>
    <row r="84" spans="1:12" x14ac:dyDescent="0.25">
      <c r="A84" s="253"/>
      <c r="B84" s="41" t="s">
        <v>300</v>
      </c>
      <c r="C84" s="110"/>
      <c r="D84" s="110"/>
      <c r="E84" s="110"/>
      <c r="F84" s="110"/>
      <c r="G84" s="110"/>
      <c r="H84" s="110"/>
      <c r="I84" s="110"/>
      <c r="J84" s="43">
        <v>832.28</v>
      </c>
    </row>
    <row r="85" spans="1:12" x14ac:dyDescent="0.25">
      <c r="A85" s="250"/>
      <c r="B85" s="41" t="s">
        <v>301</v>
      </c>
      <c r="C85" s="110"/>
      <c r="D85" s="110"/>
      <c r="E85" s="110"/>
      <c r="F85" s="110"/>
      <c r="G85" s="110"/>
      <c r="H85" s="110"/>
      <c r="I85" s="110"/>
      <c r="J85" s="110">
        <v>1520.11</v>
      </c>
    </row>
    <row r="86" spans="1:12" ht="31.5" customHeight="1" x14ac:dyDescent="0.25">
      <c r="A86" s="254" t="s">
        <v>449</v>
      </c>
      <c r="B86" s="254"/>
      <c r="C86" s="254"/>
      <c r="D86" s="254"/>
      <c r="E86" s="254"/>
      <c r="F86" s="254"/>
      <c r="G86" s="254"/>
      <c r="H86" s="254"/>
      <c r="I86" s="254"/>
      <c r="J86" s="254"/>
    </row>
    <row r="87" spans="1:12" ht="25.5" customHeight="1" x14ac:dyDescent="0.25">
      <c r="A87" s="255" t="s">
        <v>302</v>
      </c>
      <c r="B87" s="255"/>
      <c r="C87" s="255"/>
      <c r="D87" s="255"/>
      <c r="E87" s="255"/>
      <c r="F87" s="255"/>
      <c r="G87" s="255"/>
      <c r="H87" s="255"/>
      <c r="I87" s="255"/>
      <c r="J87" s="255"/>
    </row>
    <row r="88" spans="1:12" ht="37.5" customHeight="1" x14ac:dyDescent="0.25">
      <c r="A88" s="256" t="s">
        <v>303</v>
      </c>
      <c r="B88" s="255" t="s">
        <v>304</v>
      </c>
      <c r="C88" s="255"/>
      <c r="D88" s="255"/>
      <c r="E88" s="255"/>
      <c r="F88" s="255"/>
      <c r="G88" s="255"/>
      <c r="H88" s="255"/>
      <c r="I88" s="255"/>
      <c r="J88" s="255"/>
    </row>
    <row r="89" spans="1:12" ht="37.5" customHeight="1" x14ac:dyDescent="0.25">
      <c r="A89" s="256"/>
      <c r="B89" s="255" t="s">
        <v>305</v>
      </c>
      <c r="C89" s="255"/>
      <c r="D89" s="255"/>
      <c r="E89" s="255"/>
      <c r="F89" s="255"/>
      <c r="G89" s="255"/>
      <c r="H89" s="255"/>
      <c r="I89" s="255"/>
      <c r="J89" s="255"/>
    </row>
    <row r="90" spans="1:12" ht="16.5" x14ac:dyDescent="0.25">
      <c r="C90" s="109"/>
      <c r="D90" s="39"/>
      <c r="E90" s="39"/>
      <c r="F90" s="14"/>
      <c r="G90" s="39"/>
      <c r="H90" s="39"/>
      <c r="I90" s="39"/>
      <c r="J90" s="39"/>
    </row>
  </sheetData>
  <autoFilter ref="A14:J89" xr:uid="{639FCD91-221A-410E-B9FB-9D01BF6172A1}"/>
  <mergeCells count="37">
    <mergeCell ref="A86:J86"/>
    <mergeCell ref="A87:J87"/>
    <mergeCell ref="A88:A89"/>
    <mergeCell ref="B88:J88"/>
    <mergeCell ref="B89:J89"/>
    <mergeCell ref="A83:A85"/>
    <mergeCell ref="A48:A49"/>
    <mergeCell ref="A51:A52"/>
    <mergeCell ref="A53:A54"/>
    <mergeCell ref="A55:A56"/>
    <mergeCell ref="A57:A59"/>
    <mergeCell ref="A60:A63"/>
    <mergeCell ref="A64:A67"/>
    <mergeCell ref="A68:A69"/>
    <mergeCell ref="A70:A71"/>
    <mergeCell ref="A72:A73"/>
    <mergeCell ref="A74:A79"/>
    <mergeCell ref="A46:A47"/>
    <mergeCell ref="A15:A16"/>
    <mergeCell ref="A17:A18"/>
    <mergeCell ref="A21:A25"/>
    <mergeCell ref="A26:A27"/>
    <mergeCell ref="A28:A29"/>
    <mergeCell ref="A30:A31"/>
    <mergeCell ref="A32:A33"/>
    <mergeCell ref="A34:A35"/>
    <mergeCell ref="A36:A37"/>
    <mergeCell ref="A38:A39"/>
    <mergeCell ref="A40:A45"/>
    <mergeCell ref="A9:J9"/>
    <mergeCell ref="A10:J10"/>
    <mergeCell ref="A12:A14"/>
    <mergeCell ref="B12:B14"/>
    <mergeCell ref="C12:C14"/>
    <mergeCell ref="D12:H13"/>
    <mergeCell ref="I12:I14"/>
    <mergeCell ref="J12:J14"/>
  </mergeCells>
  <printOptions horizontalCentered="1"/>
  <pageMargins left="0.78740157480314965" right="0.39370078740157483" top="0.78740157480314965" bottom="0.78740157480314965" header="0.15748031496062992" footer="0.15748031496062992"/>
  <pageSetup paperSize="9" scale="5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FBFC1-748E-40D5-A56F-C9FAD1E06978}">
  <sheetPr>
    <pageSetUpPr fitToPage="1"/>
  </sheetPr>
  <dimension ref="A1:F49"/>
  <sheetViews>
    <sheetView topLeftCell="A19" zoomScale="90" zoomScaleNormal="90" workbookViewId="0">
      <selection activeCell="H27" sqref="H27"/>
    </sheetView>
  </sheetViews>
  <sheetFormatPr defaultRowHeight="15.75" x14ac:dyDescent="0.25"/>
  <cols>
    <col min="1" max="1" width="4.85546875" style="80" customWidth="1"/>
    <col min="2" max="2" width="77.5703125" style="94" customWidth="1"/>
    <col min="3" max="3" width="8.85546875" style="80" customWidth="1"/>
    <col min="4" max="4" width="23.7109375" style="94" customWidth="1"/>
    <col min="5" max="5" width="19.140625" style="44" customWidth="1"/>
    <col min="6" max="16384" width="9.140625" style="44"/>
  </cols>
  <sheetData>
    <row r="1" spans="1:6" x14ac:dyDescent="0.25">
      <c r="A1" s="44"/>
      <c r="B1" s="44"/>
      <c r="D1" s="44"/>
    </row>
    <row r="2" spans="1:6" ht="18.75" x14ac:dyDescent="0.25">
      <c r="A2" s="236" t="s">
        <v>445</v>
      </c>
      <c r="B2" s="236"/>
      <c r="C2" s="236"/>
      <c r="D2" s="236"/>
      <c r="E2" s="236"/>
      <c r="F2" s="236"/>
    </row>
    <row r="3" spans="1:6" x14ac:dyDescent="0.25">
      <c r="A3" s="44"/>
      <c r="B3" s="44"/>
      <c r="D3" s="44"/>
      <c r="E3" s="38" t="s">
        <v>200</v>
      </c>
    </row>
    <row r="4" spans="1:6" x14ac:dyDescent="0.25">
      <c r="A4" s="15" t="s">
        <v>26</v>
      </c>
      <c r="B4" s="15" t="s">
        <v>27</v>
      </c>
      <c r="C4" s="73" t="s">
        <v>73</v>
      </c>
      <c r="D4" s="73" t="s">
        <v>28</v>
      </c>
      <c r="E4" s="15" t="s">
        <v>74</v>
      </c>
    </row>
    <row r="5" spans="1:6" x14ac:dyDescent="0.25">
      <c r="A5" s="15"/>
      <c r="B5" s="74"/>
      <c r="C5" s="73"/>
      <c r="D5" s="73"/>
      <c r="E5" s="15"/>
    </row>
    <row r="6" spans="1:6" x14ac:dyDescent="0.25">
      <c r="A6" s="15"/>
      <c r="B6" s="74" t="s">
        <v>75</v>
      </c>
      <c r="C6" s="15"/>
      <c r="D6" s="128"/>
      <c r="E6" s="43"/>
    </row>
    <row r="7" spans="1:6" x14ac:dyDescent="0.25">
      <c r="A7" s="43">
        <v>1</v>
      </c>
      <c r="B7" s="42" t="s">
        <v>76</v>
      </c>
      <c r="C7" s="6" t="s">
        <v>11</v>
      </c>
      <c r="D7" s="26" t="s">
        <v>77</v>
      </c>
      <c r="E7" s="294">
        <v>587.85</v>
      </c>
    </row>
    <row r="8" spans="1:6" x14ac:dyDescent="0.25">
      <c r="A8" s="249" t="s">
        <v>78</v>
      </c>
      <c r="B8" s="42" t="s">
        <v>79</v>
      </c>
      <c r="C8" s="6" t="s">
        <v>11</v>
      </c>
      <c r="D8" s="26" t="s">
        <v>80</v>
      </c>
      <c r="E8" s="295"/>
    </row>
    <row r="9" spans="1:6" x14ac:dyDescent="0.25">
      <c r="A9" s="253"/>
      <c r="B9" s="42" t="s">
        <v>81</v>
      </c>
      <c r="C9" s="6" t="s">
        <v>11</v>
      </c>
      <c r="D9" s="43" t="s">
        <v>82</v>
      </c>
      <c r="E9" s="295"/>
    </row>
    <row r="10" spans="1:6" x14ac:dyDescent="0.25">
      <c r="A10" s="250"/>
      <c r="B10" s="42" t="s">
        <v>83</v>
      </c>
      <c r="C10" s="6" t="s">
        <v>11</v>
      </c>
      <c r="D10" s="43" t="s">
        <v>84</v>
      </c>
      <c r="E10" s="295"/>
    </row>
    <row r="11" spans="1:6" x14ac:dyDescent="0.25">
      <c r="A11" s="249" t="s">
        <v>85</v>
      </c>
      <c r="B11" s="42" t="s">
        <v>86</v>
      </c>
      <c r="C11" s="6" t="s">
        <v>11</v>
      </c>
      <c r="D11" s="43" t="s">
        <v>87</v>
      </c>
      <c r="E11" s="295"/>
    </row>
    <row r="12" spans="1:6" x14ac:dyDescent="0.25">
      <c r="A12" s="250"/>
      <c r="B12" s="42" t="s">
        <v>88</v>
      </c>
      <c r="C12" s="6" t="s">
        <v>11</v>
      </c>
      <c r="D12" s="43" t="s">
        <v>89</v>
      </c>
      <c r="E12" s="296"/>
    </row>
    <row r="13" spans="1:6" x14ac:dyDescent="0.25">
      <c r="A13" s="249">
        <v>2</v>
      </c>
      <c r="B13" s="42" t="s">
        <v>90</v>
      </c>
      <c r="C13" s="6" t="s">
        <v>11</v>
      </c>
      <c r="D13" s="43" t="s">
        <v>91</v>
      </c>
      <c r="E13" s="145">
        <v>240</v>
      </c>
    </row>
    <row r="14" spans="1:6" ht="31.5" x14ac:dyDescent="0.25">
      <c r="A14" s="250"/>
      <c r="B14" s="42" t="s">
        <v>92</v>
      </c>
      <c r="C14" s="6" t="s">
        <v>11</v>
      </c>
      <c r="D14" s="43" t="s">
        <v>93</v>
      </c>
      <c r="E14" s="145">
        <v>136.19</v>
      </c>
    </row>
    <row r="15" spans="1:6" x14ac:dyDescent="0.25">
      <c r="A15" s="249">
        <v>3</v>
      </c>
      <c r="B15" s="42" t="s">
        <v>94</v>
      </c>
      <c r="C15" s="6" t="s">
        <v>11</v>
      </c>
      <c r="D15" s="43" t="s">
        <v>95</v>
      </c>
      <c r="E15" s="43">
        <v>339.86</v>
      </c>
    </row>
    <row r="16" spans="1:6" x14ac:dyDescent="0.25">
      <c r="A16" s="253"/>
      <c r="B16" s="42" t="s">
        <v>96</v>
      </c>
      <c r="C16" s="6" t="s">
        <v>11</v>
      </c>
      <c r="D16" s="43" t="s">
        <v>97</v>
      </c>
      <c r="E16" s="43">
        <v>474.53</v>
      </c>
    </row>
    <row r="17" spans="1:5" x14ac:dyDescent="0.25">
      <c r="A17" s="250"/>
      <c r="B17" s="42" t="s">
        <v>98</v>
      </c>
      <c r="C17" s="6" t="s">
        <v>11</v>
      </c>
      <c r="D17" s="43" t="s">
        <v>99</v>
      </c>
      <c r="E17" s="75">
        <v>732.95</v>
      </c>
    </row>
    <row r="18" spans="1:5" ht="48" thickBot="1" x14ac:dyDescent="0.3">
      <c r="A18" s="43">
        <v>4</v>
      </c>
      <c r="B18" s="77" t="s">
        <v>100</v>
      </c>
      <c r="C18" s="6" t="s">
        <v>11</v>
      </c>
      <c r="D18" s="76" t="s">
        <v>101</v>
      </c>
      <c r="E18" s="146">
        <v>1280</v>
      </c>
    </row>
    <row r="19" spans="1:5" ht="16.5" thickBot="1" x14ac:dyDescent="0.3">
      <c r="A19" s="75"/>
      <c r="B19" s="79"/>
      <c r="C19" s="6"/>
      <c r="D19" s="144" t="s">
        <v>102</v>
      </c>
      <c r="E19" s="147">
        <v>2316.9299999999998</v>
      </c>
    </row>
    <row r="20" spans="1:5" x14ac:dyDescent="0.25">
      <c r="A20" s="249">
        <v>5</v>
      </c>
      <c r="B20" s="289" t="s">
        <v>103</v>
      </c>
      <c r="C20" s="297" t="s">
        <v>1</v>
      </c>
      <c r="D20" s="302" t="s">
        <v>104</v>
      </c>
      <c r="E20" s="304">
        <v>408.39</v>
      </c>
    </row>
    <row r="21" spans="1:5" ht="16.5" thickBot="1" x14ac:dyDescent="0.3">
      <c r="A21" s="250"/>
      <c r="B21" s="290"/>
      <c r="C21" s="297"/>
      <c r="D21" s="303"/>
      <c r="E21" s="305"/>
    </row>
    <row r="22" spans="1:5" x14ac:dyDescent="0.25">
      <c r="B22" s="81"/>
      <c r="C22" s="82"/>
      <c r="D22" s="83"/>
      <c r="E22" s="84"/>
    </row>
    <row r="24" spans="1:5" x14ac:dyDescent="0.25">
      <c r="B24" s="85" t="s">
        <v>105</v>
      </c>
      <c r="C24" s="85"/>
      <c r="D24" s="86"/>
    </row>
    <row r="25" spans="1:5" x14ac:dyDescent="0.25">
      <c r="A25" s="248" t="s">
        <v>106</v>
      </c>
      <c r="B25" s="300" t="s">
        <v>100</v>
      </c>
      <c r="C25" s="287"/>
      <c r="D25" s="249" t="s">
        <v>101</v>
      </c>
      <c r="E25" s="292">
        <v>1280</v>
      </c>
    </row>
    <row r="26" spans="1:5" x14ac:dyDescent="0.25">
      <c r="A26" s="248"/>
      <c r="B26" s="301"/>
      <c r="C26" s="288"/>
      <c r="D26" s="250"/>
      <c r="E26" s="293"/>
    </row>
    <row r="27" spans="1:5" ht="47.25" x14ac:dyDescent="0.25">
      <c r="A27" s="64" t="s">
        <v>107</v>
      </c>
      <c r="B27" s="87" t="s">
        <v>108</v>
      </c>
      <c r="C27" s="45"/>
      <c r="D27" s="76" t="s">
        <v>109</v>
      </c>
      <c r="E27" s="148">
        <v>265.08</v>
      </c>
    </row>
    <row r="28" spans="1:5" x14ac:dyDescent="0.25">
      <c r="A28" s="249">
        <v>6</v>
      </c>
      <c r="B28" s="41" t="s">
        <v>110</v>
      </c>
      <c r="C28" s="45"/>
      <c r="D28" s="76" t="s">
        <v>111</v>
      </c>
      <c r="E28" s="148">
        <v>404</v>
      </c>
    </row>
    <row r="29" spans="1:5" x14ac:dyDescent="0.25">
      <c r="A29" s="250"/>
      <c r="B29" s="41" t="s">
        <v>112</v>
      </c>
      <c r="C29" s="26"/>
      <c r="D29" s="76" t="s">
        <v>113</v>
      </c>
      <c r="E29" s="110">
        <v>669.23</v>
      </c>
    </row>
    <row r="30" spans="1:5" x14ac:dyDescent="0.25">
      <c r="A30" s="43">
        <v>7</v>
      </c>
      <c r="B30" s="41" t="s">
        <v>114</v>
      </c>
      <c r="C30" s="26"/>
      <c r="D30" s="26" t="s">
        <v>115</v>
      </c>
      <c r="E30" s="43">
        <v>237.11</v>
      </c>
    </row>
    <row r="31" spans="1:5" ht="16.5" thickBot="1" x14ac:dyDescent="0.3">
      <c r="A31" s="43">
        <v>8</v>
      </c>
      <c r="B31" s="42" t="s">
        <v>116</v>
      </c>
      <c r="C31" s="26"/>
      <c r="D31" s="26" t="s">
        <v>117</v>
      </c>
      <c r="E31" s="75">
        <v>399.74</v>
      </c>
    </row>
    <row r="32" spans="1:5" ht="16.5" thickBot="1" x14ac:dyDescent="0.3">
      <c r="A32" s="43"/>
      <c r="B32" s="41"/>
      <c r="C32" s="26"/>
      <c r="D32" s="149" t="s">
        <v>118</v>
      </c>
      <c r="E32" s="147">
        <v>2176.4699999999998</v>
      </c>
    </row>
    <row r="33" spans="1:5" x14ac:dyDescent="0.25">
      <c r="B33" s="87"/>
      <c r="C33" s="83"/>
      <c r="D33" s="21"/>
      <c r="E33" s="150"/>
    </row>
    <row r="34" spans="1:5" x14ac:dyDescent="0.25">
      <c r="B34" s="85" t="s">
        <v>119</v>
      </c>
      <c r="C34" s="83"/>
      <c r="D34" s="83"/>
      <c r="E34" s="80"/>
    </row>
    <row r="35" spans="1:5" x14ac:dyDescent="0.25">
      <c r="A35" s="43">
        <v>1</v>
      </c>
      <c r="B35" s="41" t="s">
        <v>120</v>
      </c>
      <c r="C35" s="26"/>
      <c r="D35" s="26" t="s">
        <v>121</v>
      </c>
      <c r="E35" s="145">
        <v>960</v>
      </c>
    </row>
    <row r="36" spans="1:5" x14ac:dyDescent="0.25">
      <c r="A36" s="76">
        <v>2</v>
      </c>
      <c r="B36" s="91" t="s">
        <v>122</v>
      </c>
      <c r="C36" s="6"/>
      <c r="D36" s="5" t="s">
        <v>123</v>
      </c>
      <c r="E36" s="110">
        <v>106.91</v>
      </c>
    </row>
    <row r="37" spans="1:5" ht="31.5" x14ac:dyDescent="0.25">
      <c r="A37" s="76">
        <v>3</v>
      </c>
      <c r="B37" s="42" t="s">
        <v>124</v>
      </c>
      <c r="C37" s="6"/>
      <c r="D37" s="5" t="s">
        <v>125</v>
      </c>
      <c r="E37" s="110">
        <v>106.91</v>
      </c>
    </row>
    <row r="38" spans="1:5" x14ac:dyDescent="0.25">
      <c r="A38" s="88">
        <v>4</v>
      </c>
      <c r="B38" s="64" t="s">
        <v>126</v>
      </c>
      <c r="C38" s="89"/>
      <c r="D38" s="5" t="s">
        <v>127</v>
      </c>
      <c r="E38" s="110">
        <v>106.91</v>
      </c>
    </row>
    <row r="39" spans="1:5" x14ac:dyDescent="0.25">
      <c r="A39" s="88">
        <v>5</v>
      </c>
      <c r="B39" s="77" t="s">
        <v>128</v>
      </c>
      <c r="C39" s="89"/>
      <c r="D39" s="5" t="s">
        <v>129</v>
      </c>
      <c r="E39" s="110">
        <v>106.91</v>
      </c>
    </row>
    <row r="40" spans="1:5" x14ac:dyDescent="0.25">
      <c r="A40" s="88">
        <v>6</v>
      </c>
      <c r="B40" s="77" t="s">
        <v>130</v>
      </c>
      <c r="C40" s="89"/>
      <c r="D40" s="5" t="s">
        <v>131</v>
      </c>
      <c r="E40" s="110">
        <v>106.91</v>
      </c>
    </row>
    <row r="41" spans="1:5" ht="47.25" x14ac:dyDescent="0.25">
      <c r="A41" s="76">
        <v>7</v>
      </c>
      <c r="B41" s="90" t="s">
        <v>132</v>
      </c>
      <c r="C41" s="6"/>
      <c r="D41" s="76" t="s">
        <v>133</v>
      </c>
      <c r="E41" s="110">
        <v>1280</v>
      </c>
    </row>
    <row r="42" spans="1:5" x14ac:dyDescent="0.25">
      <c r="A42" s="76">
        <v>8</v>
      </c>
      <c r="B42" s="77" t="s">
        <v>134</v>
      </c>
      <c r="C42" s="26"/>
      <c r="D42" s="26" t="s">
        <v>135</v>
      </c>
      <c r="E42" s="43">
        <v>237.11</v>
      </c>
    </row>
    <row r="43" spans="1:5" x14ac:dyDescent="0.25">
      <c r="A43" s="43">
        <v>9</v>
      </c>
      <c r="B43" s="77" t="s">
        <v>136</v>
      </c>
      <c r="C43" s="26"/>
      <c r="D43" s="26" t="s">
        <v>137</v>
      </c>
      <c r="E43" s="43">
        <v>237.11</v>
      </c>
    </row>
    <row r="44" spans="1:5" x14ac:dyDescent="0.25">
      <c r="A44" s="75">
        <v>10</v>
      </c>
      <c r="B44" s="77" t="s">
        <v>138</v>
      </c>
      <c r="C44" s="37"/>
      <c r="D44" s="26" t="s">
        <v>139</v>
      </c>
      <c r="E44" s="43">
        <v>292.77</v>
      </c>
    </row>
    <row r="45" spans="1:5" x14ac:dyDescent="0.25">
      <c r="A45" s="249">
        <v>11</v>
      </c>
      <c r="B45" s="289" t="s">
        <v>140</v>
      </c>
      <c r="C45" s="287"/>
      <c r="D45" s="241" t="s">
        <v>141</v>
      </c>
      <c r="E45" s="249">
        <v>240.95</v>
      </c>
    </row>
    <row r="46" spans="1:5" ht="16.5" thickBot="1" x14ac:dyDescent="0.3">
      <c r="A46" s="250"/>
      <c r="B46" s="290"/>
      <c r="C46" s="288"/>
      <c r="D46" s="291"/>
      <c r="E46" s="253"/>
    </row>
    <row r="47" spans="1:5" ht="16.5" thickBot="1" x14ac:dyDescent="0.3">
      <c r="A47" s="43"/>
      <c r="B47" s="93"/>
      <c r="C47" s="43"/>
      <c r="D47" s="15" t="s">
        <v>142</v>
      </c>
      <c r="E47" s="147">
        <v>2019.02</v>
      </c>
    </row>
    <row r="49" spans="1:5" ht="32.25" customHeight="1" x14ac:dyDescent="0.25">
      <c r="A49" s="161" t="s">
        <v>303</v>
      </c>
      <c r="B49" s="284" t="s">
        <v>438</v>
      </c>
      <c r="C49" s="284"/>
      <c r="D49" s="284"/>
      <c r="E49" s="284"/>
    </row>
  </sheetData>
  <mergeCells count="23">
    <mergeCell ref="B49:E49"/>
    <mergeCell ref="A45:A46"/>
    <mergeCell ref="B45:B46"/>
    <mergeCell ref="C45:C46"/>
    <mergeCell ref="D45:D46"/>
    <mergeCell ref="E45:E46"/>
    <mergeCell ref="A2:F2"/>
    <mergeCell ref="A25:A26"/>
    <mergeCell ref="B25:B26"/>
    <mergeCell ref="C25:C26"/>
    <mergeCell ref="D25:D26"/>
    <mergeCell ref="E25:E26"/>
    <mergeCell ref="A28:A29"/>
    <mergeCell ref="E7:E12"/>
    <mergeCell ref="A8:A10"/>
    <mergeCell ref="A11:A12"/>
    <mergeCell ref="A13:A14"/>
    <mergeCell ref="A15:A17"/>
    <mergeCell ref="A20:A21"/>
    <mergeCell ref="B20:B21"/>
    <mergeCell ref="C20:C21"/>
    <mergeCell ref="D20:D21"/>
    <mergeCell ref="E20:E21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B6E49-5BA9-4FB4-8C7F-0CA3E8BD03EF}">
  <sheetPr>
    <pageSetUpPr fitToPage="1"/>
  </sheetPr>
  <dimension ref="A1:F47"/>
  <sheetViews>
    <sheetView topLeftCell="A11" zoomScaleNormal="100" workbookViewId="0">
      <selection activeCell="G32" sqref="G32"/>
    </sheetView>
  </sheetViews>
  <sheetFormatPr defaultRowHeight="15.75" x14ac:dyDescent="0.25"/>
  <cols>
    <col min="1" max="1" width="4.85546875" style="80" customWidth="1"/>
    <col min="2" max="2" width="77.5703125" style="94" customWidth="1"/>
    <col min="3" max="3" width="8.85546875" style="80" customWidth="1"/>
    <col min="4" max="4" width="23.7109375" style="94" customWidth="1"/>
    <col min="5" max="5" width="19.140625" style="44" customWidth="1"/>
    <col min="6" max="16384" width="9.140625" style="44"/>
  </cols>
  <sheetData>
    <row r="1" spans="1:6" x14ac:dyDescent="0.25">
      <c r="A1" s="44"/>
      <c r="B1" s="44"/>
      <c r="D1" s="44"/>
    </row>
    <row r="2" spans="1:6" ht="18.75" x14ac:dyDescent="0.25">
      <c r="A2" s="236" t="s">
        <v>460</v>
      </c>
      <c r="B2" s="236"/>
      <c r="C2" s="236"/>
      <c r="D2" s="236"/>
      <c r="E2" s="236"/>
      <c r="F2" s="236"/>
    </row>
    <row r="3" spans="1:6" x14ac:dyDescent="0.25">
      <c r="A3" s="44"/>
      <c r="B3" s="44"/>
      <c r="D3" s="44"/>
      <c r="E3" s="38" t="s">
        <v>200</v>
      </c>
    </row>
    <row r="4" spans="1:6" x14ac:dyDescent="0.25">
      <c r="A4" s="15" t="s">
        <v>26</v>
      </c>
      <c r="B4" s="15" t="s">
        <v>27</v>
      </c>
      <c r="C4" s="73" t="s">
        <v>73</v>
      </c>
      <c r="D4" s="73" t="s">
        <v>28</v>
      </c>
      <c r="E4" s="15" t="s">
        <v>74</v>
      </c>
    </row>
    <row r="5" spans="1:6" x14ac:dyDescent="0.25">
      <c r="A5" s="15"/>
      <c r="B5" s="74"/>
      <c r="C5" s="73"/>
      <c r="D5" s="73"/>
      <c r="E5" s="15"/>
    </row>
    <row r="6" spans="1:6" x14ac:dyDescent="0.25">
      <c r="A6" s="15"/>
      <c r="B6" s="74" t="s">
        <v>75</v>
      </c>
      <c r="C6" s="15"/>
      <c r="D6" s="128"/>
      <c r="E6" s="43"/>
    </row>
    <row r="7" spans="1:6" x14ac:dyDescent="0.25">
      <c r="A7" s="43">
        <v>1</v>
      </c>
      <c r="B7" s="42" t="s">
        <v>76</v>
      </c>
      <c r="C7" s="6" t="s">
        <v>11</v>
      </c>
      <c r="D7" s="26" t="s">
        <v>77</v>
      </c>
      <c r="E7" s="294">
        <v>587.85</v>
      </c>
    </row>
    <row r="8" spans="1:6" x14ac:dyDescent="0.25">
      <c r="A8" s="249" t="s">
        <v>78</v>
      </c>
      <c r="B8" s="42" t="s">
        <v>79</v>
      </c>
      <c r="C8" s="6" t="s">
        <v>11</v>
      </c>
      <c r="D8" s="26" t="s">
        <v>80</v>
      </c>
      <c r="E8" s="295"/>
    </row>
    <row r="9" spans="1:6" x14ac:dyDescent="0.25">
      <c r="A9" s="253"/>
      <c r="B9" s="42" t="s">
        <v>81</v>
      </c>
      <c r="C9" s="6" t="s">
        <v>11</v>
      </c>
      <c r="D9" s="43" t="s">
        <v>82</v>
      </c>
      <c r="E9" s="295"/>
    </row>
    <row r="10" spans="1:6" x14ac:dyDescent="0.25">
      <c r="A10" s="250"/>
      <c r="B10" s="42" t="s">
        <v>83</v>
      </c>
      <c r="C10" s="6" t="s">
        <v>11</v>
      </c>
      <c r="D10" s="43" t="s">
        <v>84</v>
      </c>
      <c r="E10" s="295"/>
    </row>
    <row r="11" spans="1:6" x14ac:dyDescent="0.25">
      <c r="A11" s="249" t="s">
        <v>85</v>
      </c>
      <c r="B11" s="42" t="s">
        <v>86</v>
      </c>
      <c r="C11" s="6" t="s">
        <v>11</v>
      </c>
      <c r="D11" s="43" t="s">
        <v>87</v>
      </c>
      <c r="E11" s="295"/>
    </row>
    <row r="12" spans="1:6" x14ac:dyDescent="0.25">
      <c r="A12" s="250"/>
      <c r="B12" s="42" t="s">
        <v>88</v>
      </c>
      <c r="C12" s="6" t="s">
        <v>11</v>
      </c>
      <c r="D12" s="43" t="s">
        <v>89</v>
      </c>
      <c r="E12" s="296"/>
    </row>
    <row r="13" spans="1:6" x14ac:dyDescent="0.25">
      <c r="A13" s="249">
        <v>2</v>
      </c>
      <c r="B13" s="42" t="s">
        <v>90</v>
      </c>
      <c r="C13" s="6" t="s">
        <v>11</v>
      </c>
      <c r="D13" s="43" t="s">
        <v>91</v>
      </c>
      <c r="E13" s="145">
        <v>240</v>
      </c>
    </row>
    <row r="14" spans="1:6" ht="31.5" x14ac:dyDescent="0.25">
      <c r="A14" s="250"/>
      <c r="B14" s="42" t="s">
        <v>92</v>
      </c>
      <c r="C14" s="6" t="s">
        <v>11</v>
      </c>
      <c r="D14" s="43" t="s">
        <v>93</v>
      </c>
      <c r="E14" s="145">
        <v>136.19</v>
      </c>
    </row>
    <row r="15" spans="1:6" x14ac:dyDescent="0.25">
      <c r="A15" s="249">
        <v>3</v>
      </c>
      <c r="B15" s="42" t="s">
        <v>94</v>
      </c>
      <c r="C15" s="6" t="s">
        <v>11</v>
      </c>
      <c r="D15" s="43" t="s">
        <v>95</v>
      </c>
      <c r="E15" s="43">
        <v>339.86</v>
      </c>
    </row>
    <row r="16" spans="1:6" x14ac:dyDescent="0.25">
      <c r="A16" s="253"/>
      <c r="B16" s="42" t="s">
        <v>96</v>
      </c>
      <c r="C16" s="6" t="s">
        <v>11</v>
      </c>
      <c r="D16" s="43" t="s">
        <v>97</v>
      </c>
      <c r="E16" s="43">
        <v>474.53</v>
      </c>
    </row>
    <row r="17" spans="1:5" x14ac:dyDescent="0.25">
      <c r="A17" s="250"/>
      <c r="B17" s="42" t="s">
        <v>98</v>
      </c>
      <c r="C17" s="6" t="s">
        <v>11</v>
      </c>
      <c r="D17" s="43" t="s">
        <v>99</v>
      </c>
      <c r="E17" s="75">
        <v>732.95</v>
      </c>
    </row>
    <row r="18" spans="1:5" ht="48" thickBot="1" x14ac:dyDescent="0.3">
      <c r="A18" s="43">
        <v>4</v>
      </c>
      <c r="B18" s="77" t="s">
        <v>100</v>
      </c>
      <c r="C18" s="6" t="s">
        <v>11</v>
      </c>
      <c r="D18" s="76" t="s">
        <v>101</v>
      </c>
      <c r="E18" s="146">
        <v>1280</v>
      </c>
    </row>
    <row r="19" spans="1:5" ht="16.5" thickBot="1" x14ac:dyDescent="0.3">
      <c r="A19" s="75"/>
      <c r="B19" s="79"/>
      <c r="C19" s="6"/>
      <c r="D19" s="144" t="s">
        <v>102</v>
      </c>
      <c r="E19" s="147">
        <v>2316.9299999999998</v>
      </c>
    </row>
    <row r="20" spans="1:5" x14ac:dyDescent="0.25">
      <c r="A20" s="249">
        <v>5</v>
      </c>
      <c r="B20" s="289" t="s">
        <v>103</v>
      </c>
      <c r="C20" s="297" t="s">
        <v>1</v>
      </c>
      <c r="D20" s="302" t="s">
        <v>104</v>
      </c>
      <c r="E20" s="304">
        <v>408.39</v>
      </c>
    </row>
    <row r="21" spans="1:5" ht="16.5" thickBot="1" x14ac:dyDescent="0.3">
      <c r="A21" s="250"/>
      <c r="B21" s="290"/>
      <c r="C21" s="297"/>
      <c r="D21" s="303"/>
      <c r="E21" s="305"/>
    </row>
    <row r="22" spans="1:5" x14ac:dyDescent="0.25">
      <c r="B22" s="81"/>
      <c r="C22" s="82"/>
      <c r="D22" s="83"/>
      <c r="E22" s="84"/>
    </row>
    <row r="24" spans="1:5" x14ac:dyDescent="0.25">
      <c r="B24" s="85" t="s">
        <v>105</v>
      </c>
      <c r="C24" s="85"/>
      <c r="D24" s="86"/>
    </row>
    <row r="25" spans="1:5" x14ac:dyDescent="0.25">
      <c r="A25" s="248" t="s">
        <v>106</v>
      </c>
      <c r="B25" s="300" t="s">
        <v>100</v>
      </c>
      <c r="C25" s="287"/>
      <c r="D25" s="249" t="s">
        <v>101</v>
      </c>
      <c r="E25" s="292">
        <v>1280</v>
      </c>
    </row>
    <row r="26" spans="1:5" x14ac:dyDescent="0.25">
      <c r="A26" s="248"/>
      <c r="B26" s="301"/>
      <c r="C26" s="288"/>
      <c r="D26" s="250"/>
      <c r="E26" s="293"/>
    </row>
    <row r="27" spans="1:5" ht="47.25" x14ac:dyDescent="0.25">
      <c r="A27" s="64" t="s">
        <v>107</v>
      </c>
      <c r="B27" s="87" t="s">
        <v>108</v>
      </c>
      <c r="C27" s="45"/>
      <c r="D27" s="76" t="s">
        <v>109</v>
      </c>
      <c r="E27" s="148">
        <v>265.08</v>
      </c>
    </row>
    <row r="28" spans="1:5" x14ac:dyDescent="0.25">
      <c r="A28" s="249">
        <v>6</v>
      </c>
      <c r="B28" s="41" t="s">
        <v>110</v>
      </c>
      <c r="C28" s="45"/>
      <c r="D28" s="76" t="s">
        <v>111</v>
      </c>
      <c r="E28" s="148">
        <v>404</v>
      </c>
    </row>
    <row r="29" spans="1:5" x14ac:dyDescent="0.25">
      <c r="A29" s="250"/>
      <c r="B29" s="41" t="s">
        <v>112</v>
      </c>
      <c r="C29" s="26"/>
      <c r="D29" s="76" t="s">
        <v>113</v>
      </c>
      <c r="E29" s="110">
        <v>669.23</v>
      </c>
    </row>
    <row r="30" spans="1:5" x14ac:dyDescent="0.25">
      <c r="A30" s="43">
        <v>7</v>
      </c>
      <c r="B30" s="41" t="s">
        <v>114</v>
      </c>
      <c r="C30" s="26"/>
      <c r="D30" s="26" t="s">
        <v>115</v>
      </c>
      <c r="E30" s="43">
        <v>237.11</v>
      </c>
    </row>
    <row r="31" spans="1:5" ht="16.5" thickBot="1" x14ac:dyDescent="0.3">
      <c r="A31" s="43">
        <v>8</v>
      </c>
      <c r="B31" s="42" t="s">
        <v>116</v>
      </c>
      <c r="C31" s="26"/>
      <c r="D31" s="26" t="s">
        <v>117</v>
      </c>
      <c r="E31" s="75">
        <v>399.74</v>
      </c>
    </row>
    <row r="32" spans="1:5" ht="16.5" thickBot="1" x14ac:dyDescent="0.3">
      <c r="A32" s="43"/>
      <c r="B32" s="41"/>
      <c r="C32" s="26"/>
      <c r="D32" s="149" t="s">
        <v>118</v>
      </c>
      <c r="E32" s="147">
        <v>2176.4699999999998</v>
      </c>
    </row>
    <row r="33" spans="1:5" x14ac:dyDescent="0.25">
      <c r="B33" s="87"/>
      <c r="C33" s="83"/>
      <c r="D33" s="21"/>
      <c r="E33" s="150"/>
    </row>
    <row r="34" spans="1:5" x14ac:dyDescent="0.25">
      <c r="B34" s="85" t="s">
        <v>119</v>
      </c>
      <c r="C34" s="83"/>
      <c r="D34" s="83"/>
      <c r="E34" s="80"/>
    </row>
    <row r="35" spans="1:5" x14ac:dyDescent="0.25">
      <c r="A35" s="43">
        <v>1</v>
      </c>
      <c r="B35" s="41" t="s">
        <v>120</v>
      </c>
      <c r="C35" s="26"/>
      <c r="D35" s="26" t="s">
        <v>121</v>
      </c>
      <c r="E35" s="145">
        <v>960</v>
      </c>
    </row>
    <row r="36" spans="1:5" x14ac:dyDescent="0.25">
      <c r="A36" s="76">
        <v>2</v>
      </c>
      <c r="B36" s="91" t="s">
        <v>122</v>
      </c>
      <c r="C36" s="6"/>
      <c r="D36" s="5" t="s">
        <v>123</v>
      </c>
      <c r="E36" s="110">
        <v>106.91</v>
      </c>
    </row>
    <row r="37" spans="1:5" ht="31.5" x14ac:dyDescent="0.25">
      <c r="A37" s="76">
        <v>3</v>
      </c>
      <c r="B37" s="42" t="s">
        <v>124</v>
      </c>
      <c r="C37" s="6"/>
      <c r="D37" s="5" t="s">
        <v>125</v>
      </c>
      <c r="E37" s="110">
        <v>106.91</v>
      </c>
    </row>
    <row r="38" spans="1:5" x14ac:dyDescent="0.25">
      <c r="A38" s="88">
        <v>4</v>
      </c>
      <c r="B38" s="64" t="s">
        <v>126</v>
      </c>
      <c r="C38" s="89"/>
      <c r="D38" s="5" t="s">
        <v>127</v>
      </c>
      <c r="E38" s="110">
        <v>106.91</v>
      </c>
    </row>
    <row r="39" spans="1:5" x14ac:dyDescent="0.25">
      <c r="A39" s="88">
        <v>5</v>
      </c>
      <c r="B39" s="77" t="s">
        <v>128</v>
      </c>
      <c r="C39" s="89"/>
      <c r="D39" s="5" t="s">
        <v>129</v>
      </c>
      <c r="E39" s="110">
        <v>106.91</v>
      </c>
    </row>
    <row r="40" spans="1:5" x14ac:dyDescent="0.25">
      <c r="A40" s="88">
        <v>6</v>
      </c>
      <c r="B40" s="77" t="s">
        <v>130</v>
      </c>
      <c r="C40" s="89"/>
      <c r="D40" s="5" t="s">
        <v>131</v>
      </c>
      <c r="E40" s="110">
        <v>106.91</v>
      </c>
    </row>
    <row r="41" spans="1:5" ht="47.25" x14ac:dyDescent="0.25">
      <c r="A41" s="76">
        <v>7</v>
      </c>
      <c r="B41" s="90" t="s">
        <v>132</v>
      </c>
      <c r="C41" s="6"/>
      <c r="D41" s="76" t="s">
        <v>133</v>
      </c>
      <c r="E41" s="110">
        <v>1280</v>
      </c>
    </row>
    <row r="42" spans="1:5" x14ac:dyDescent="0.25">
      <c r="A42" s="76">
        <v>8</v>
      </c>
      <c r="B42" s="77" t="s">
        <v>134</v>
      </c>
      <c r="C42" s="26"/>
      <c r="D42" s="26" t="s">
        <v>135</v>
      </c>
      <c r="E42" s="43">
        <v>237.11</v>
      </c>
    </row>
    <row r="43" spans="1:5" x14ac:dyDescent="0.25">
      <c r="A43" s="43">
        <v>9</v>
      </c>
      <c r="B43" s="77" t="s">
        <v>136</v>
      </c>
      <c r="C43" s="26"/>
      <c r="D43" s="26" t="s">
        <v>137</v>
      </c>
      <c r="E43" s="43">
        <v>237.11</v>
      </c>
    </row>
    <row r="44" spans="1:5" x14ac:dyDescent="0.25">
      <c r="A44" s="75">
        <v>10</v>
      </c>
      <c r="B44" s="77" t="s">
        <v>138</v>
      </c>
      <c r="C44" s="37"/>
      <c r="D44" s="26" t="s">
        <v>139</v>
      </c>
      <c r="E44" s="43">
        <v>292.77</v>
      </c>
    </row>
    <row r="45" spans="1:5" x14ac:dyDescent="0.25">
      <c r="A45" s="249">
        <v>11</v>
      </c>
      <c r="B45" s="289" t="s">
        <v>140</v>
      </c>
      <c r="C45" s="287"/>
      <c r="D45" s="241" t="s">
        <v>141</v>
      </c>
      <c r="E45" s="249">
        <v>240.95</v>
      </c>
    </row>
    <row r="46" spans="1:5" ht="16.5" thickBot="1" x14ac:dyDescent="0.3">
      <c r="A46" s="250"/>
      <c r="B46" s="290"/>
      <c r="C46" s="288"/>
      <c r="D46" s="291"/>
      <c r="E46" s="253"/>
    </row>
    <row r="47" spans="1:5" ht="16.5" thickBot="1" x14ac:dyDescent="0.3">
      <c r="A47" s="43"/>
      <c r="B47" s="93"/>
      <c r="C47" s="43"/>
      <c r="D47" s="15" t="s">
        <v>142</v>
      </c>
      <c r="E47" s="147">
        <v>2019.02</v>
      </c>
    </row>
  </sheetData>
  <mergeCells count="22">
    <mergeCell ref="E45:E46"/>
    <mergeCell ref="A20:A21"/>
    <mergeCell ref="B20:B21"/>
    <mergeCell ref="C20:C21"/>
    <mergeCell ref="D20:D21"/>
    <mergeCell ref="E20:E21"/>
    <mergeCell ref="A25:A26"/>
    <mergeCell ref="B25:B26"/>
    <mergeCell ref="C25:C26"/>
    <mergeCell ref="D25:D26"/>
    <mergeCell ref="E25:E26"/>
    <mergeCell ref="A28:A29"/>
    <mergeCell ref="A45:A46"/>
    <mergeCell ref="B45:B46"/>
    <mergeCell ref="C45:C46"/>
    <mergeCell ref="D45:D46"/>
    <mergeCell ref="A15:A17"/>
    <mergeCell ref="A2:F2"/>
    <mergeCell ref="E7:E12"/>
    <mergeCell ref="A8:A10"/>
    <mergeCell ref="A11:A12"/>
    <mergeCell ref="A13:A14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93BF0-9079-481F-8AE3-9E02A287F12B}">
  <sheetPr>
    <pageSetUpPr fitToPage="1"/>
  </sheetPr>
  <dimension ref="A2:G31"/>
  <sheetViews>
    <sheetView topLeftCell="A15" zoomScaleNormal="100" workbookViewId="0">
      <selection activeCell="D37" sqref="D37"/>
    </sheetView>
  </sheetViews>
  <sheetFormatPr defaultRowHeight="15.75" x14ac:dyDescent="0.25"/>
  <cols>
    <col min="1" max="1" width="3.85546875" style="46" customWidth="1"/>
    <col min="2" max="2" width="29.5703125" style="46" customWidth="1"/>
    <col min="3" max="3" width="5.5703125" style="72" customWidth="1"/>
    <col min="4" max="4" width="62" style="46" customWidth="1"/>
    <col min="5" max="5" width="16.5703125" style="46" customWidth="1"/>
    <col min="6" max="6" width="14.5703125" style="46" customWidth="1"/>
    <col min="7" max="7" width="17.5703125" style="46" customWidth="1"/>
    <col min="8" max="16384" width="9.140625" style="44"/>
  </cols>
  <sheetData>
    <row r="2" spans="1:7" ht="18.75" customHeight="1" x14ac:dyDescent="0.25">
      <c r="A2" s="274" t="s">
        <v>448</v>
      </c>
      <c r="B2" s="274"/>
      <c r="C2" s="274"/>
      <c r="D2" s="274"/>
      <c r="E2" s="274"/>
      <c r="F2" s="274"/>
      <c r="G2" s="274"/>
    </row>
    <row r="3" spans="1:7" x14ac:dyDescent="0.25">
      <c r="G3" s="38" t="s">
        <v>200</v>
      </c>
    </row>
    <row r="4" spans="1:7" ht="31.5" x14ac:dyDescent="0.25">
      <c r="A4" s="52"/>
      <c r="B4" s="48" t="s">
        <v>143</v>
      </c>
      <c r="C4" s="53"/>
      <c r="D4" s="47" t="s">
        <v>144</v>
      </c>
      <c r="E4" s="47" t="s">
        <v>145</v>
      </c>
      <c r="F4" s="47" t="s">
        <v>146</v>
      </c>
      <c r="G4" s="49" t="s">
        <v>147</v>
      </c>
    </row>
    <row r="5" spans="1:7" x14ac:dyDescent="0.25">
      <c r="A5" s="309" t="s">
        <v>148</v>
      </c>
      <c r="B5" s="309"/>
      <c r="C5" s="309"/>
      <c r="D5" s="309"/>
      <c r="E5" s="50"/>
      <c r="F5" s="51"/>
      <c r="G5" s="52"/>
    </row>
    <row r="6" spans="1:7" x14ac:dyDescent="0.25">
      <c r="A6" s="310">
        <v>1</v>
      </c>
      <c r="B6" s="311" t="s">
        <v>149</v>
      </c>
      <c r="C6" s="50"/>
      <c r="D6" s="54" t="s">
        <v>150</v>
      </c>
      <c r="E6" s="54"/>
      <c r="F6" s="55"/>
      <c r="G6" s="68">
        <f>G10+G9+G7+G8+G18</f>
        <v>1376.3070399999997</v>
      </c>
    </row>
    <row r="7" spans="1:7" ht="31.5" x14ac:dyDescent="0.25">
      <c r="A7" s="310"/>
      <c r="B7" s="311"/>
      <c r="C7" s="70" t="s">
        <v>151</v>
      </c>
      <c r="D7" s="56" t="s">
        <v>380</v>
      </c>
      <c r="E7" s="56" t="s">
        <v>379</v>
      </c>
      <c r="F7" s="58" t="s">
        <v>155</v>
      </c>
      <c r="G7" s="57">
        <v>24.13</v>
      </c>
    </row>
    <row r="8" spans="1:7" ht="31.5" x14ac:dyDescent="0.25">
      <c r="A8" s="310"/>
      <c r="B8" s="311"/>
      <c r="C8" s="70" t="s">
        <v>152</v>
      </c>
      <c r="D8" s="56" t="s">
        <v>382</v>
      </c>
      <c r="E8" s="56" t="s">
        <v>381</v>
      </c>
      <c r="F8" s="58" t="s">
        <v>155</v>
      </c>
      <c r="G8" s="57">
        <v>91.34</v>
      </c>
    </row>
    <row r="9" spans="1:7" x14ac:dyDescent="0.25">
      <c r="A9" s="310"/>
      <c r="B9" s="311"/>
      <c r="C9" s="70" t="s">
        <v>153</v>
      </c>
      <c r="D9" s="56" t="s">
        <v>386</v>
      </c>
      <c r="E9" s="69" t="s">
        <v>154</v>
      </c>
      <c r="F9" s="58" t="s">
        <v>155</v>
      </c>
      <c r="G9" s="57">
        <v>106.91</v>
      </c>
    </row>
    <row r="10" spans="1:7" x14ac:dyDescent="0.25">
      <c r="A10" s="310"/>
      <c r="B10" s="311"/>
      <c r="C10" s="70" t="s">
        <v>156</v>
      </c>
      <c r="D10" s="59" t="s">
        <v>387</v>
      </c>
      <c r="E10" s="59"/>
      <c r="F10" s="60"/>
      <c r="G10" s="61">
        <f>SUM(G11:G17)*0.816</f>
        <v>628.06703999999979</v>
      </c>
    </row>
    <row r="11" spans="1:7" x14ac:dyDescent="0.25">
      <c r="A11" s="310"/>
      <c r="B11" s="311"/>
      <c r="C11" s="70"/>
      <c r="D11" s="62" t="s">
        <v>157</v>
      </c>
      <c r="E11" s="62" t="s">
        <v>158</v>
      </c>
      <c r="F11" s="58" t="s">
        <v>155</v>
      </c>
      <c r="G11" s="63">
        <v>106.91</v>
      </c>
    </row>
    <row r="12" spans="1:7" x14ac:dyDescent="0.25">
      <c r="A12" s="310"/>
      <c r="B12" s="311"/>
      <c r="C12" s="70"/>
      <c r="D12" s="62" t="s">
        <v>159</v>
      </c>
      <c r="E12" s="62" t="s">
        <v>160</v>
      </c>
      <c r="F12" s="58" t="s">
        <v>155</v>
      </c>
      <c r="G12" s="63">
        <v>106.91</v>
      </c>
    </row>
    <row r="13" spans="1:7" x14ac:dyDescent="0.25">
      <c r="A13" s="310"/>
      <c r="B13" s="311"/>
      <c r="C13" s="70"/>
      <c r="D13" s="62" t="s">
        <v>161</v>
      </c>
      <c r="E13" s="62" t="s">
        <v>162</v>
      </c>
      <c r="F13" s="58" t="s">
        <v>155</v>
      </c>
      <c r="G13" s="63">
        <v>128.22999999999999</v>
      </c>
    </row>
    <row r="14" spans="1:7" ht="31.5" x14ac:dyDescent="0.25">
      <c r="A14" s="310"/>
      <c r="B14" s="311"/>
      <c r="C14" s="70"/>
      <c r="D14" s="62" t="s">
        <v>163</v>
      </c>
      <c r="E14" s="62" t="s">
        <v>164</v>
      </c>
      <c r="F14" s="58" t="s">
        <v>155</v>
      </c>
      <c r="G14" s="63">
        <v>106.91</v>
      </c>
    </row>
    <row r="15" spans="1:7" ht="31.5" x14ac:dyDescent="0.25">
      <c r="A15" s="310"/>
      <c r="B15" s="311"/>
      <c r="C15" s="70"/>
      <c r="D15" s="62" t="s">
        <v>165</v>
      </c>
      <c r="E15" s="62" t="s">
        <v>166</v>
      </c>
      <c r="F15" s="58" t="s">
        <v>155</v>
      </c>
      <c r="G15" s="63">
        <v>106.91</v>
      </c>
    </row>
    <row r="16" spans="1:7" x14ac:dyDescent="0.25">
      <c r="A16" s="310"/>
      <c r="B16" s="311"/>
      <c r="C16" s="70"/>
      <c r="D16" s="62" t="s">
        <v>167</v>
      </c>
      <c r="E16" s="62" t="s">
        <v>168</v>
      </c>
      <c r="F16" s="58" t="s">
        <v>155</v>
      </c>
      <c r="G16" s="63">
        <v>106.91</v>
      </c>
    </row>
    <row r="17" spans="1:7" x14ac:dyDescent="0.25">
      <c r="A17" s="310"/>
      <c r="B17" s="311"/>
      <c r="C17" s="70"/>
      <c r="D17" s="62" t="s">
        <v>169</v>
      </c>
      <c r="E17" s="62" t="s">
        <v>170</v>
      </c>
      <c r="F17" s="58" t="s">
        <v>155</v>
      </c>
      <c r="G17" s="63">
        <v>106.91</v>
      </c>
    </row>
    <row r="18" spans="1:7" ht="31.5" x14ac:dyDescent="0.25">
      <c r="A18" s="53"/>
      <c r="B18" s="47"/>
      <c r="C18" s="71" t="s">
        <v>171</v>
      </c>
      <c r="D18" s="59" t="s">
        <v>172</v>
      </c>
      <c r="E18" s="59" t="s">
        <v>385</v>
      </c>
      <c r="F18" s="58" t="s">
        <v>173</v>
      </c>
      <c r="G18" s="63">
        <v>525.86</v>
      </c>
    </row>
    <row r="19" spans="1:7" ht="31.5" x14ac:dyDescent="0.25">
      <c r="A19" s="308">
        <v>2</v>
      </c>
      <c r="B19" s="221" t="s">
        <v>174</v>
      </c>
      <c r="C19" s="222" t="s">
        <v>175</v>
      </c>
      <c r="D19" s="223" t="s">
        <v>384</v>
      </c>
      <c r="E19" s="223" t="s">
        <v>383</v>
      </c>
      <c r="F19" s="100" t="s">
        <v>155</v>
      </c>
      <c r="G19" s="224">
        <v>65.040000000000006</v>
      </c>
    </row>
    <row r="20" spans="1:7" ht="31.5" x14ac:dyDescent="0.25">
      <c r="A20" s="308"/>
      <c r="B20" s="221" t="s">
        <v>174</v>
      </c>
      <c r="C20" s="222" t="s">
        <v>176</v>
      </c>
      <c r="D20" s="223" t="s">
        <v>462</v>
      </c>
      <c r="E20" s="223" t="s">
        <v>178</v>
      </c>
      <c r="F20" s="100" t="s">
        <v>155</v>
      </c>
      <c r="G20" s="224">
        <v>493.15</v>
      </c>
    </row>
    <row r="21" spans="1:7" ht="31.5" x14ac:dyDescent="0.25">
      <c r="A21" s="220"/>
      <c r="B21" s="221"/>
      <c r="C21" s="222" t="s">
        <v>179</v>
      </c>
      <c r="D21" s="223" t="s">
        <v>180</v>
      </c>
      <c r="E21" s="218" t="s">
        <v>181</v>
      </c>
      <c r="F21" s="100" t="s">
        <v>155</v>
      </c>
      <c r="G21" s="224">
        <v>232.76</v>
      </c>
    </row>
    <row r="22" spans="1:7" x14ac:dyDescent="0.25">
      <c r="A22" s="312"/>
      <c r="B22" s="312"/>
      <c r="C22" s="312"/>
      <c r="D22" s="312"/>
      <c r="E22" s="225"/>
      <c r="F22" s="226"/>
      <c r="G22" s="227"/>
    </row>
    <row r="23" spans="1:7" x14ac:dyDescent="0.25">
      <c r="A23" s="307" t="s">
        <v>182</v>
      </c>
      <c r="B23" s="307"/>
      <c r="C23" s="307"/>
      <c r="D23" s="307"/>
      <c r="E23" s="228"/>
      <c r="F23" s="229"/>
      <c r="G23" s="230"/>
    </row>
    <row r="24" spans="1:7" ht="31.5" x14ac:dyDescent="0.25">
      <c r="A24" s="308">
        <v>3</v>
      </c>
      <c r="B24" s="221" t="s">
        <v>174</v>
      </c>
      <c r="C24" s="222" t="s">
        <v>183</v>
      </c>
      <c r="D24" s="223" t="s">
        <v>184</v>
      </c>
      <c r="E24" s="223" t="s">
        <v>185</v>
      </c>
      <c r="F24" s="100" t="s">
        <v>186</v>
      </c>
      <c r="G24" s="231">
        <v>748.83</v>
      </c>
    </row>
    <row r="25" spans="1:7" ht="31.5" x14ac:dyDescent="0.25">
      <c r="A25" s="308"/>
      <c r="B25" s="221" t="s">
        <v>174</v>
      </c>
      <c r="C25" s="222" t="s">
        <v>187</v>
      </c>
      <c r="D25" s="223" t="s">
        <v>188</v>
      </c>
      <c r="E25" s="223" t="s">
        <v>189</v>
      </c>
      <c r="F25" s="100" t="s">
        <v>186</v>
      </c>
      <c r="G25" s="231">
        <v>1321.86</v>
      </c>
    </row>
    <row r="26" spans="1:7" ht="31.5" x14ac:dyDescent="0.25">
      <c r="A26" s="220">
        <v>4</v>
      </c>
      <c r="B26" s="221" t="s">
        <v>174</v>
      </c>
      <c r="C26" s="222" t="s">
        <v>190</v>
      </c>
      <c r="D26" s="223" t="s">
        <v>191</v>
      </c>
      <c r="E26" s="223" t="s">
        <v>192</v>
      </c>
      <c r="F26" s="100" t="s">
        <v>186</v>
      </c>
      <c r="G26" s="231">
        <v>641.48</v>
      </c>
    </row>
    <row r="27" spans="1:7" x14ac:dyDescent="0.25">
      <c r="A27" s="227"/>
      <c r="B27" s="227"/>
      <c r="C27" s="232"/>
      <c r="D27" s="227"/>
      <c r="E27" s="227"/>
      <c r="F27" s="227"/>
      <c r="G27" s="227"/>
    </row>
    <row r="28" spans="1:7" ht="32.25" customHeight="1" x14ac:dyDescent="0.25">
      <c r="A28" s="161" t="s">
        <v>303</v>
      </c>
      <c r="B28" s="306" t="s">
        <v>438</v>
      </c>
      <c r="C28" s="306"/>
      <c r="D28" s="306"/>
      <c r="E28" s="306"/>
      <c r="F28" s="306"/>
      <c r="G28" s="306"/>
    </row>
    <row r="29" spans="1:7" ht="48" customHeight="1" x14ac:dyDescent="0.25">
      <c r="A29" s="227" t="s">
        <v>439</v>
      </c>
      <c r="B29" s="306" t="s">
        <v>463</v>
      </c>
      <c r="C29" s="306"/>
      <c r="D29" s="306"/>
      <c r="E29" s="306"/>
      <c r="F29" s="306"/>
      <c r="G29" s="306"/>
    </row>
    <row r="30" spans="1:7" x14ac:dyDescent="0.25">
      <c r="A30" s="227"/>
      <c r="B30" s="227"/>
      <c r="C30" s="232"/>
      <c r="D30" s="227"/>
      <c r="E30" s="227"/>
      <c r="F30" s="227"/>
      <c r="G30" s="227"/>
    </row>
    <row r="31" spans="1:7" x14ac:dyDescent="0.25">
      <c r="A31" s="227"/>
      <c r="B31" s="227"/>
      <c r="C31" s="232"/>
      <c r="D31" s="227"/>
      <c r="E31" s="227"/>
      <c r="F31" s="227"/>
      <c r="G31" s="227"/>
    </row>
  </sheetData>
  <mergeCells count="10">
    <mergeCell ref="B29:G29"/>
    <mergeCell ref="B28:G28"/>
    <mergeCell ref="A2:G2"/>
    <mergeCell ref="A23:D23"/>
    <mergeCell ref="A24:A25"/>
    <mergeCell ref="A5:D5"/>
    <mergeCell ref="A6:A17"/>
    <mergeCell ref="B6:B17"/>
    <mergeCell ref="A19:A20"/>
    <mergeCell ref="A22:D22"/>
  </mergeCells>
  <phoneticPr fontId="19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7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1CE76-20A9-4E43-84AE-A46F19735FDB}">
  <sheetPr>
    <pageSetUpPr fitToPage="1"/>
  </sheetPr>
  <dimension ref="A2:G26"/>
  <sheetViews>
    <sheetView zoomScaleNormal="100" workbookViewId="0">
      <selection activeCell="D10" sqref="D10"/>
    </sheetView>
  </sheetViews>
  <sheetFormatPr defaultRowHeight="15.75" x14ac:dyDescent="0.25"/>
  <cols>
    <col min="1" max="1" width="3.85546875" style="46" customWidth="1"/>
    <col min="2" max="2" width="29.5703125" style="46" customWidth="1"/>
    <col min="3" max="3" width="5.5703125" style="72" customWidth="1"/>
    <col min="4" max="4" width="62" style="46" customWidth="1"/>
    <col min="5" max="5" width="16.5703125" style="46" customWidth="1"/>
    <col min="6" max="6" width="14.5703125" style="46" customWidth="1"/>
    <col min="7" max="7" width="17.5703125" style="46" customWidth="1"/>
    <col min="8" max="16384" width="9.140625" style="44"/>
  </cols>
  <sheetData>
    <row r="2" spans="1:7" ht="18.75" customHeight="1" x14ac:dyDescent="0.25">
      <c r="A2" s="274" t="s">
        <v>461</v>
      </c>
      <c r="B2" s="274"/>
      <c r="C2" s="274"/>
      <c r="D2" s="274"/>
      <c r="E2" s="274"/>
      <c r="F2" s="274"/>
      <c r="G2" s="274"/>
    </row>
    <row r="3" spans="1:7" x14ac:dyDescent="0.25">
      <c r="G3" s="38" t="s">
        <v>200</v>
      </c>
    </row>
    <row r="4" spans="1:7" ht="31.5" x14ac:dyDescent="0.25">
      <c r="A4" s="52"/>
      <c r="B4" s="48" t="s">
        <v>143</v>
      </c>
      <c r="C4" s="53"/>
      <c r="D4" s="47" t="s">
        <v>144</v>
      </c>
      <c r="E4" s="47" t="s">
        <v>145</v>
      </c>
      <c r="F4" s="47" t="s">
        <v>146</v>
      </c>
      <c r="G4" s="49" t="s">
        <v>147</v>
      </c>
    </row>
    <row r="5" spans="1:7" x14ac:dyDescent="0.25">
      <c r="A5" s="309" t="s">
        <v>148</v>
      </c>
      <c r="B5" s="309"/>
      <c r="C5" s="309"/>
      <c r="D5" s="309"/>
      <c r="E5" s="50"/>
      <c r="F5" s="51"/>
      <c r="G5" s="52"/>
    </row>
    <row r="6" spans="1:7" x14ac:dyDescent="0.25">
      <c r="A6" s="310">
        <v>1</v>
      </c>
      <c r="B6" s="311" t="s">
        <v>149</v>
      </c>
      <c r="C6" s="50"/>
      <c r="D6" s="54" t="s">
        <v>150</v>
      </c>
      <c r="E6" s="54"/>
      <c r="F6" s="55"/>
      <c r="G6" s="68">
        <f>G10+G9+G7+G8+G18</f>
        <v>1376.3070399999997</v>
      </c>
    </row>
    <row r="7" spans="1:7" ht="31.5" x14ac:dyDescent="0.25">
      <c r="A7" s="310"/>
      <c r="B7" s="311"/>
      <c r="C7" s="70" t="s">
        <v>151</v>
      </c>
      <c r="D7" s="56" t="s">
        <v>380</v>
      </c>
      <c r="E7" s="56" t="s">
        <v>379</v>
      </c>
      <c r="F7" s="58" t="s">
        <v>155</v>
      </c>
      <c r="G7" s="57">
        <v>24.13</v>
      </c>
    </row>
    <row r="8" spans="1:7" ht="31.5" x14ac:dyDescent="0.25">
      <c r="A8" s="310"/>
      <c r="B8" s="311"/>
      <c r="C8" s="70" t="s">
        <v>152</v>
      </c>
      <c r="D8" s="56" t="s">
        <v>382</v>
      </c>
      <c r="E8" s="56" t="s">
        <v>381</v>
      </c>
      <c r="F8" s="58" t="s">
        <v>155</v>
      </c>
      <c r="G8" s="57">
        <v>91.34</v>
      </c>
    </row>
    <row r="9" spans="1:7" x14ac:dyDescent="0.25">
      <c r="A9" s="310"/>
      <c r="B9" s="311"/>
      <c r="C9" s="70" t="s">
        <v>153</v>
      </c>
      <c r="D9" s="56" t="s">
        <v>386</v>
      </c>
      <c r="E9" s="69" t="s">
        <v>154</v>
      </c>
      <c r="F9" s="58" t="s">
        <v>155</v>
      </c>
      <c r="G9" s="57">
        <v>106.91</v>
      </c>
    </row>
    <row r="10" spans="1:7" x14ac:dyDescent="0.25">
      <c r="A10" s="310"/>
      <c r="B10" s="311"/>
      <c r="C10" s="70" t="s">
        <v>156</v>
      </c>
      <c r="D10" s="59" t="s">
        <v>387</v>
      </c>
      <c r="E10" s="59"/>
      <c r="F10" s="60"/>
      <c r="G10" s="61">
        <f>SUM(G11:G17)*0.816</f>
        <v>628.06703999999979</v>
      </c>
    </row>
    <row r="11" spans="1:7" x14ac:dyDescent="0.25">
      <c r="A11" s="310"/>
      <c r="B11" s="311"/>
      <c r="C11" s="70"/>
      <c r="D11" s="62" t="s">
        <v>157</v>
      </c>
      <c r="E11" s="62" t="s">
        <v>158</v>
      </c>
      <c r="F11" s="58" t="s">
        <v>155</v>
      </c>
      <c r="G11" s="63">
        <v>106.91</v>
      </c>
    </row>
    <row r="12" spans="1:7" x14ac:dyDescent="0.25">
      <c r="A12" s="310"/>
      <c r="B12" s="311"/>
      <c r="C12" s="70"/>
      <c r="D12" s="62" t="s">
        <v>159</v>
      </c>
      <c r="E12" s="62" t="s">
        <v>160</v>
      </c>
      <c r="F12" s="58" t="s">
        <v>155</v>
      </c>
      <c r="G12" s="63">
        <v>106.91</v>
      </c>
    </row>
    <row r="13" spans="1:7" x14ac:dyDescent="0.25">
      <c r="A13" s="310"/>
      <c r="B13" s="311"/>
      <c r="C13" s="70"/>
      <c r="D13" s="62" t="s">
        <v>161</v>
      </c>
      <c r="E13" s="62" t="s">
        <v>162</v>
      </c>
      <c r="F13" s="58" t="s">
        <v>155</v>
      </c>
      <c r="G13" s="63">
        <v>128.22999999999999</v>
      </c>
    </row>
    <row r="14" spans="1:7" ht="31.5" x14ac:dyDescent="0.25">
      <c r="A14" s="310"/>
      <c r="B14" s="311"/>
      <c r="C14" s="70"/>
      <c r="D14" s="62" t="s">
        <v>163</v>
      </c>
      <c r="E14" s="62" t="s">
        <v>164</v>
      </c>
      <c r="F14" s="58" t="s">
        <v>155</v>
      </c>
      <c r="G14" s="63">
        <v>106.91</v>
      </c>
    </row>
    <row r="15" spans="1:7" ht="31.5" x14ac:dyDescent="0.25">
      <c r="A15" s="310"/>
      <c r="B15" s="311"/>
      <c r="C15" s="70"/>
      <c r="D15" s="62" t="s">
        <v>165</v>
      </c>
      <c r="E15" s="62" t="s">
        <v>166</v>
      </c>
      <c r="F15" s="58" t="s">
        <v>155</v>
      </c>
      <c r="G15" s="63">
        <v>106.91</v>
      </c>
    </row>
    <row r="16" spans="1:7" x14ac:dyDescent="0.25">
      <c r="A16" s="310"/>
      <c r="B16" s="311"/>
      <c r="C16" s="70"/>
      <c r="D16" s="62" t="s">
        <v>167</v>
      </c>
      <c r="E16" s="62" t="s">
        <v>168</v>
      </c>
      <c r="F16" s="58" t="s">
        <v>155</v>
      </c>
      <c r="G16" s="63">
        <v>106.91</v>
      </c>
    </row>
    <row r="17" spans="1:7" x14ac:dyDescent="0.25">
      <c r="A17" s="310"/>
      <c r="B17" s="311"/>
      <c r="C17" s="70"/>
      <c r="D17" s="62" t="s">
        <v>169</v>
      </c>
      <c r="E17" s="62" t="s">
        <v>170</v>
      </c>
      <c r="F17" s="58" t="s">
        <v>155</v>
      </c>
      <c r="G17" s="63">
        <v>106.91</v>
      </c>
    </row>
    <row r="18" spans="1:7" ht="31.5" x14ac:dyDescent="0.25">
      <c r="A18" s="53"/>
      <c r="B18" s="47"/>
      <c r="C18" s="71" t="s">
        <v>171</v>
      </c>
      <c r="D18" s="59" t="s">
        <v>172</v>
      </c>
      <c r="E18" s="59" t="s">
        <v>385</v>
      </c>
      <c r="F18" s="58" t="s">
        <v>173</v>
      </c>
      <c r="G18" s="63">
        <v>525.86</v>
      </c>
    </row>
    <row r="19" spans="1:7" ht="31.5" x14ac:dyDescent="0.25">
      <c r="A19" s="310">
        <v>2</v>
      </c>
      <c r="B19" s="47" t="s">
        <v>174</v>
      </c>
      <c r="C19" s="71" t="s">
        <v>175</v>
      </c>
      <c r="D19" s="59" t="s">
        <v>384</v>
      </c>
      <c r="E19" s="56" t="s">
        <v>383</v>
      </c>
      <c r="F19" s="127" t="s">
        <v>155</v>
      </c>
      <c r="G19" s="57">
        <v>65.040000000000006</v>
      </c>
    </row>
    <row r="20" spans="1:7" ht="31.5" x14ac:dyDescent="0.25">
      <c r="A20" s="310"/>
      <c r="B20" s="47" t="s">
        <v>174</v>
      </c>
      <c r="C20" s="71" t="s">
        <v>176</v>
      </c>
      <c r="D20" s="59" t="s">
        <v>177</v>
      </c>
      <c r="E20" s="59" t="s">
        <v>178</v>
      </c>
      <c r="F20" s="58" t="s">
        <v>155</v>
      </c>
      <c r="G20" s="57">
        <v>493.15</v>
      </c>
    </row>
    <row r="21" spans="1:7" ht="31.5" x14ac:dyDescent="0.25">
      <c r="A21" s="53"/>
      <c r="B21" s="47"/>
      <c r="C21" s="71" t="s">
        <v>179</v>
      </c>
      <c r="D21" s="59" t="s">
        <v>180</v>
      </c>
      <c r="E21" s="64" t="s">
        <v>181</v>
      </c>
      <c r="F21" s="58" t="s">
        <v>155</v>
      </c>
      <c r="G21" s="57">
        <v>232.76</v>
      </c>
    </row>
    <row r="22" spans="1:7" x14ac:dyDescent="0.25">
      <c r="A22" s="313"/>
      <c r="B22" s="313"/>
      <c r="C22" s="313"/>
      <c r="D22" s="313"/>
      <c r="E22" s="65"/>
      <c r="F22" s="66"/>
    </row>
    <row r="23" spans="1:7" x14ac:dyDescent="0.25">
      <c r="A23" s="309" t="s">
        <v>182</v>
      </c>
      <c r="B23" s="309"/>
      <c r="C23" s="309"/>
      <c r="D23" s="309"/>
      <c r="E23" s="50"/>
      <c r="F23" s="51"/>
      <c r="G23" s="52"/>
    </row>
    <row r="24" spans="1:7" ht="31.5" x14ac:dyDescent="0.25">
      <c r="A24" s="310">
        <v>3</v>
      </c>
      <c r="B24" s="47" t="s">
        <v>174</v>
      </c>
      <c r="C24" s="71" t="s">
        <v>183</v>
      </c>
      <c r="D24" s="59" t="s">
        <v>184</v>
      </c>
      <c r="E24" s="59" t="s">
        <v>185</v>
      </c>
      <c r="F24" s="58" t="s">
        <v>186</v>
      </c>
      <c r="G24" s="67">
        <v>748.83</v>
      </c>
    </row>
    <row r="25" spans="1:7" ht="31.5" x14ac:dyDescent="0.25">
      <c r="A25" s="310"/>
      <c r="B25" s="47" t="s">
        <v>174</v>
      </c>
      <c r="C25" s="71" t="s">
        <v>187</v>
      </c>
      <c r="D25" s="59" t="s">
        <v>188</v>
      </c>
      <c r="E25" s="59" t="s">
        <v>189</v>
      </c>
      <c r="F25" s="58" t="s">
        <v>186</v>
      </c>
      <c r="G25" s="67">
        <v>1321.86</v>
      </c>
    </row>
    <row r="26" spans="1:7" ht="31.5" x14ac:dyDescent="0.25">
      <c r="A26" s="53">
        <v>4</v>
      </c>
      <c r="B26" s="47" t="s">
        <v>174</v>
      </c>
      <c r="C26" s="71" t="s">
        <v>190</v>
      </c>
      <c r="D26" s="59" t="s">
        <v>191</v>
      </c>
      <c r="E26" s="59" t="s">
        <v>192</v>
      </c>
      <c r="F26" s="58" t="s">
        <v>186</v>
      </c>
      <c r="G26" s="67">
        <v>641.48</v>
      </c>
    </row>
  </sheetData>
  <mergeCells count="8">
    <mergeCell ref="A23:D23"/>
    <mergeCell ref="A24:A25"/>
    <mergeCell ref="A2:G2"/>
    <mergeCell ref="A5:D5"/>
    <mergeCell ref="A6:A17"/>
    <mergeCell ref="B6:B17"/>
    <mergeCell ref="A19:A20"/>
    <mergeCell ref="A22:D22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9AB5E-6DA0-4035-A21F-F9B6B57A7A90}">
  <sheetPr>
    <pageSetUpPr fitToPage="1"/>
  </sheetPr>
  <dimension ref="A1:L12"/>
  <sheetViews>
    <sheetView zoomScale="80" zoomScaleNormal="80" workbookViewId="0">
      <selection activeCell="D6" sqref="D6:D10"/>
    </sheetView>
  </sheetViews>
  <sheetFormatPr defaultRowHeight="15" x14ac:dyDescent="0.25"/>
  <cols>
    <col min="1" max="1" width="4.85546875" customWidth="1"/>
    <col min="2" max="2" width="14.7109375" customWidth="1"/>
    <col min="3" max="3" width="29.42578125" customWidth="1"/>
    <col min="4" max="4" width="21.7109375" customWidth="1"/>
    <col min="5" max="12" width="20" customWidth="1"/>
  </cols>
  <sheetData>
    <row r="1" spans="1:12" ht="33" customHeight="1" x14ac:dyDescent="0.25">
      <c r="A1" s="319" t="s">
        <v>334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</row>
    <row r="2" spans="1:12" ht="15.75" x14ac:dyDescent="0.25">
      <c r="A2" s="320" t="s">
        <v>200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ht="35.25" customHeight="1" x14ac:dyDescent="0.25">
      <c r="A3" s="321" t="s">
        <v>201</v>
      </c>
      <c r="B3" s="322" t="s">
        <v>145</v>
      </c>
      <c r="C3" s="323" t="s">
        <v>316</v>
      </c>
      <c r="D3" s="322" t="s">
        <v>317</v>
      </c>
      <c r="E3" s="326" t="s">
        <v>335</v>
      </c>
      <c r="F3" s="326"/>
      <c r="G3" s="326"/>
      <c r="H3" s="326"/>
      <c r="I3" s="326" t="s">
        <v>336</v>
      </c>
      <c r="J3" s="326"/>
      <c r="K3" s="326"/>
      <c r="L3" s="326"/>
    </row>
    <row r="4" spans="1:12" ht="35.25" customHeight="1" x14ac:dyDescent="0.25">
      <c r="A4" s="321"/>
      <c r="B4" s="322"/>
      <c r="C4" s="324"/>
      <c r="D4" s="322"/>
      <c r="E4" s="314" t="s">
        <v>318</v>
      </c>
      <c r="F4" s="314"/>
      <c r="G4" s="314" t="s">
        <v>319</v>
      </c>
      <c r="H4" s="314"/>
      <c r="I4" s="314" t="s">
        <v>318</v>
      </c>
      <c r="J4" s="314"/>
      <c r="K4" s="314" t="s">
        <v>319</v>
      </c>
      <c r="L4" s="314"/>
    </row>
    <row r="5" spans="1:12" ht="51.75" customHeight="1" x14ac:dyDescent="0.25">
      <c r="A5" s="321"/>
      <c r="B5" s="322"/>
      <c r="C5" s="325"/>
      <c r="D5" s="322"/>
      <c r="E5" s="118" t="s">
        <v>320</v>
      </c>
      <c r="F5" s="118" t="s">
        <v>321</v>
      </c>
      <c r="G5" s="118" t="s">
        <v>320</v>
      </c>
      <c r="H5" s="118" t="s">
        <v>321</v>
      </c>
      <c r="I5" s="118" t="s">
        <v>320</v>
      </c>
      <c r="J5" s="118" t="s">
        <v>321</v>
      </c>
      <c r="K5" s="118" t="s">
        <v>320</v>
      </c>
      <c r="L5" s="118" t="s">
        <v>321</v>
      </c>
    </row>
    <row r="6" spans="1:12" ht="61.5" customHeight="1" x14ac:dyDescent="0.25">
      <c r="A6" s="119">
        <v>1</v>
      </c>
      <c r="B6" s="111" t="s">
        <v>322</v>
      </c>
      <c r="C6" s="111" t="s">
        <v>323</v>
      </c>
      <c r="D6" s="315" t="s">
        <v>324</v>
      </c>
      <c r="E6" s="112">
        <f>I6*0.7</f>
        <v>851.08800000000008</v>
      </c>
      <c r="F6" s="112">
        <f>J6*0.7</f>
        <v>283.69600000000003</v>
      </c>
      <c r="G6" s="112">
        <f>K6*0.7</f>
        <v>893.64240000000018</v>
      </c>
      <c r="H6" s="112">
        <f>L6*0.7</f>
        <v>303.55472000000003</v>
      </c>
      <c r="I6" s="117">
        <f>1430.4*0.85</f>
        <v>1215.8400000000001</v>
      </c>
      <c r="J6" s="112">
        <f>I6/3</f>
        <v>405.28000000000003</v>
      </c>
      <c r="K6" s="112">
        <f>I6*1.05</f>
        <v>1276.6320000000003</v>
      </c>
      <c r="L6" s="112">
        <f>J6*1.07</f>
        <v>433.64960000000008</v>
      </c>
    </row>
    <row r="7" spans="1:12" ht="61.5" customHeight="1" x14ac:dyDescent="0.25">
      <c r="A7" s="119">
        <v>2</v>
      </c>
      <c r="B7" s="111" t="s">
        <v>325</v>
      </c>
      <c r="C7" s="111" t="s">
        <v>326</v>
      </c>
      <c r="D7" s="316"/>
      <c r="E7" s="112">
        <f t="shared" ref="E7:H10" si="0">I7*0.7</f>
        <v>1186.0161599999999</v>
      </c>
      <c r="F7" s="112">
        <f t="shared" si="0"/>
        <v>395.33871999999997</v>
      </c>
      <c r="G7" s="112">
        <f t="shared" si="0"/>
        <v>1245.3169680000001</v>
      </c>
      <c r="H7" s="112">
        <f t="shared" si="0"/>
        <v>423.01243040000003</v>
      </c>
      <c r="I7" s="117">
        <f>I10*1.03</f>
        <v>1694.3088</v>
      </c>
      <c r="J7" s="112">
        <f t="shared" ref="J7:J10" si="1">I7/3</f>
        <v>564.76959999999997</v>
      </c>
      <c r="K7" s="112">
        <f t="shared" ref="K7:K10" si="2">I7*1.05</f>
        <v>1779.0242400000002</v>
      </c>
      <c r="L7" s="112">
        <f t="shared" ref="L7:L10" si="3">J7*1.07</f>
        <v>604.30347200000006</v>
      </c>
    </row>
    <row r="8" spans="1:12" ht="61.5" customHeight="1" x14ac:dyDescent="0.25">
      <c r="A8" s="119">
        <v>3</v>
      </c>
      <c r="B8" s="111" t="s">
        <v>327</v>
      </c>
      <c r="C8" s="111" t="s">
        <v>328</v>
      </c>
      <c r="D8" s="316"/>
      <c r="E8" s="112">
        <f t="shared" si="0"/>
        <v>889.51211999999998</v>
      </c>
      <c r="F8" s="112">
        <f t="shared" si="0"/>
        <v>296.50403999999997</v>
      </c>
      <c r="G8" s="112">
        <f t="shared" si="0"/>
        <v>933.98772599999995</v>
      </c>
      <c r="H8" s="112">
        <f t="shared" si="0"/>
        <v>317.25932280000001</v>
      </c>
      <c r="I8" s="117">
        <f>I9*0.75</f>
        <v>1270.7316000000001</v>
      </c>
      <c r="J8" s="112">
        <f t="shared" si="1"/>
        <v>423.5772</v>
      </c>
      <c r="K8" s="112">
        <f t="shared" si="2"/>
        <v>1334.26818</v>
      </c>
      <c r="L8" s="112">
        <f t="shared" si="3"/>
        <v>453.22760400000004</v>
      </c>
    </row>
    <row r="9" spans="1:12" ht="61.5" customHeight="1" x14ac:dyDescent="0.25">
      <c r="A9" s="43">
        <v>4</v>
      </c>
      <c r="B9" s="26" t="s">
        <v>329</v>
      </c>
      <c r="C9" s="26" t="s">
        <v>330</v>
      </c>
      <c r="D9" s="316"/>
      <c r="E9" s="112">
        <f t="shared" si="0"/>
        <v>1186.0161599999999</v>
      </c>
      <c r="F9" s="112">
        <f t="shared" si="0"/>
        <v>395.33871999999997</v>
      </c>
      <c r="G9" s="112">
        <f t="shared" si="0"/>
        <v>1245.3169680000001</v>
      </c>
      <c r="H9" s="112">
        <f t="shared" si="0"/>
        <v>423.01243040000003</v>
      </c>
      <c r="I9" s="112">
        <f>I7</f>
        <v>1694.3088</v>
      </c>
      <c r="J9" s="112">
        <f t="shared" si="1"/>
        <v>564.76959999999997</v>
      </c>
      <c r="K9" s="112">
        <f t="shared" si="2"/>
        <v>1779.0242400000002</v>
      </c>
      <c r="L9" s="112">
        <f t="shared" si="3"/>
        <v>604.30347200000006</v>
      </c>
    </row>
    <row r="10" spans="1:12" ht="61.5" customHeight="1" x14ac:dyDescent="0.25">
      <c r="A10" s="43">
        <v>5</v>
      </c>
      <c r="B10" s="26" t="s">
        <v>331</v>
      </c>
      <c r="C10" s="26" t="s">
        <v>332</v>
      </c>
      <c r="D10" s="317"/>
      <c r="E10" s="112">
        <f t="shared" si="0"/>
        <v>1151.472</v>
      </c>
      <c r="F10" s="112">
        <f t="shared" si="0"/>
        <v>383.82400000000001</v>
      </c>
      <c r="G10" s="112">
        <f t="shared" si="0"/>
        <v>1209.0455999999999</v>
      </c>
      <c r="H10" s="112">
        <f t="shared" si="0"/>
        <v>410.69168000000008</v>
      </c>
      <c r="I10" s="112">
        <f>1430.4*1.15</f>
        <v>1644.96</v>
      </c>
      <c r="J10" s="112">
        <f t="shared" si="1"/>
        <v>548.32000000000005</v>
      </c>
      <c r="K10" s="112">
        <f t="shared" si="2"/>
        <v>1727.2080000000001</v>
      </c>
      <c r="L10" s="112">
        <f t="shared" si="3"/>
        <v>586.70240000000013</v>
      </c>
    </row>
    <row r="11" spans="1:12" ht="15.75" x14ac:dyDescent="0.25">
      <c r="A11" s="44"/>
      <c r="B11" s="120"/>
      <c r="C11" s="120"/>
      <c r="D11" s="120"/>
      <c r="E11" s="121"/>
      <c r="F11" s="121"/>
      <c r="G11" s="121"/>
      <c r="H11" s="121"/>
      <c r="I11" s="121"/>
      <c r="J11" s="121"/>
      <c r="K11" s="121"/>
      <c r="L11" s="121"/>
    </row>
    <row r="12" spans="1:12" ht="34.5" customHeight="1" x14ac:dyDescent="0.25">
      <c r="A12" s="122" t="s">
        <v>303</v>
      </c>
      <c r="B12" s="318" t="s">
        <v>333</v>
      </c>
      <c r="C12" s="318"/>
      <c r="D12" s="318"/>
      <c r="E12" s="318"/>
      <c r="F12" s="318"/>
      <c r="G12" s="318"/>
      <c r="H12" s="318"/>
      <c r="I12" s="318"/>
      <c r="J12" s="318"/>
      <c r="K12" s="318"/>
      <c r="L12" s="318"/>
    </row>
  </sheetData>
  <mergeCells count="14">
    <mergeCell ref="I4:J4"/>
    <mergeCell ref="K4:L4"/>
    <mergeCell ref="D6:D10"/>
    <mergeCell ref="B12:L12"/>
    <mergeCell ref="A1:L1"/>
    <mergeCell ref="A2:L2"/>
    <mergeCell ref="A3:A5"/>
    <mergeCell ref="B3:B5"/>
    <mergeCell ref="C3:C5"/>
    <mergeCell ref="D3:D5"/>
    <mergeCell ref="E3:H3"/>
    <mergeCell ref="I3:L3"/>
    <mergeCell ref="E4:F4"/>
    <mergeCell ref="G4:H4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58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05E5E-604D-483C-B5A9-73FED10CDC45}">
  <sheetPr>
    <pageSetUpPr fitToPage="1"/>
  </sheetPr>
  <dimension ref="A1:E45"/>
  <sheetViews>
    <sheetView topLeftCell="A19" zoomScale="90" zoomScaleNormal="90" workbookViewId="0">
      <selection activeCell="G50" sqref="G50:I50"/>
    </sheetView>
  </sheetViews>
  <sheetFormatPr defaultRowHeight="15" x14ac:dyDescent="0.25"/>
  <cols>
    <col min="1" max="1" width="5.28515625" customWidth="1"/>
    <col min="2" max="2" width="13.28515625" customWidth="1"/>
    <col min="3" max="3" width="80" customWidth="1"/>
    <col min="4" max="5" width="16.5703125" customWidth="1"/>
  </cols>
  <sheetData>
    <row r="1" spans="1:5" ht="56.25" customHeight="1" x14ac:dyDescent="0.25">
      <c r="A1" s="327">
        <v>1</v>
      </c>
      <c r="B1" s="328" t="s">
        <v>337</v>
      </c>
      <c r="C1" s="328"/>
      <c r="D1" s="328"/>
      <c r="E1" s="328"/>
    </row>
    <row r="2" spans="1:5" ht="29.25" customHeight="1" x14ac:dyDescent="0.25">
      <c r="A2" s="327"/>
      <c r="B2" s="43" t="s">
        <v>201</v>
      </c>
      <c r="C2" s="77" t="s">
        <v>316</v>
      </c>
      <c r="D2" s="43" t="s">
        <v>338</v>
      </c>
      <c r="E2" s="43" t="s">
        <v>339</v>
      </c>
    </row>
    <row r="3" spans="1:5" ht="31.5" x14ac:dyDescent="0.25">
      <c r="A3" s="327"/>
      <c r="B3" s="129">
        <v>1</v>
      </c>
      <c r="C3" s="77" t="s">
        <v>340</v>
      </c>
      <c r="D3" s="43">
        <v>25</v>
      </c>
      <c r="E3" s="285">
        <v>1058.0899999999999</v>
      </c>
    </row>
    <row r="4" spans="1:5" ht="15.75" x14ac:dyDescent="0.25">
      <c r="A4" s="327"/>
      <c r="B4" s="129">
        <v>2</v>
      </c>
      <c r="C4" s="77" t="s">
        <v>341</v>
      </c>
      <c r="D4" s="43">
        <v>10</v>
      </c>
      <c r="E4" s="337"/>
    </row>
    <row r="5" spans="1:5" ht="15.75" x14ac:dyDescent="0.25">
      <c r="A5" s="327"/>
      <c r="B5" s="129">
        <v>3</v>
      </c>
      <c r="C5" s="77" t="s">
        <v>342</v>
      </c>
      <c r="D5" s="43">
        <v>10</v>
      </c>
      <c r="E5" s="337"/>
    </row>
    <row r="6" spans="1:5" ht="15.75" x14ac:dyDescent="0.25">
      <c r="A6" s="327"/>
      <c r="B6" s="129">
        <v>4</v>
      </c>
      <c r="C6" s="77" t="s">
        <v>343</v>
      </c>
      <c r="D6" s="43">
        <v>3</v>
      </c>
      <c r="E6" s="337"/>
    </row>
    <row r="7" spans="1:5" ht="15.75" x14ac:dyDescent="0.25">
      <c r="A7" s="327"/>
      <c r="B7" s="129">
        <v>5</v>
      </c>
      <c r="C7" s="77" t="s">
        <v>344</v>
      </c>
      <c r="D7" s="43">
        <v>2</v>
      </c>
      <c r="E7" s="337"/>
    </row>
    <row r="8" spans="1:5" ht="15.75" x14ac:dyDescent="0.25">
      <c r="A8" s="327"/>
      <c r="B8" s="129">
        <v>6</v>
      </c>
      <c r="C8" s="77" t="s">
        <v>345</v>
      </c>
      <c r="D8" s="43">
        <v>2</v>
      </c>
      <c r="E8" s="337"/>
    </row>
    <row r="9" spans="1:5" ht="15.75" x14ac:dyDescent="0.25">
      <c r="A9" s="327"/>
      <c r="B9" s="129">
        <v>7</v>
      </c>
      <c r="C9" s="77" t="s">
        <v>346</v>
      </c>
      <c r="D9" s="43">
        <v>3</v>
      </c>
      <c r="E9" s="337"/>
    </row>
    <row r="10" spans="1:5" ht="15.75" x14ac:dyDescent="0.25">
      <c r="A10" s="327"/>
      <c r="B10" s="129">
        <v>8</v>
      </c>
      <c r="C10" s="77" t="s">
        <v>347</v>
      </c>
      <c r="D10" s="43">
        <v>3</v>
      </c>
      <c r="E10" s="337"/>
    </row>
    <row r="11" spans="1:5" ht="15.75" x14ac:dyDescent="0.25">
      <c r="A11" s="327"/>
      <c r="B11" s="129">
        <v>9</v>
      </c>
      <c r="C11" s="77" t="s">
        <v>348</v>
      </c>
      <c r="D11" s="43">
        <v>2</v>
      </c>
      <c r="E11" s="337"/>
    </row>
    <row r="12" spans="1:5" ht="15.75" x14ac:dyDescent="0.25">
      <c r="A12" s="327"/>
      <c r="B12" s="129">
        <v>10</v>
      </c>
      <c r="C12" s="77" t="s">
        <v>349</v>
      </c>
      <c r="D12" s="43">
        <v>10</v>
      </c>
      <c r="E12" s="337"/>
    </row>
    <row r="13" spans="1:5" ht="31.5" x14ac:dyDescent="0.25">
      <c r="A13" s="327"/>
      <c r="B13" s="129">
        <v>11</v>
      </c>
      <c r="C13" s="77" t="s">
        <v>350</v>
      </c>
      <c r="D13" s="43">
        <v>10</v>
      </c>
      <c r="E13" s="337"/>
    </row>
    <row r="14" spans="1:5" ht="31.5" x14ac:dyDescent="0.25">
      <c r="A14" s="327"/>
      <c r="B14" s="129">
        <v>12</v>
      </c>
      <c r="C14" s="77" t="s">
        <v>351</v>
      </c>
      <c r="D14" s="43">
        <v>10</v>
      </c>
      <c r="E14" s="337"/>
    </row>
    <row r="15" spans="1:5" ht="15.75" x14ac:dyDescent="0.25">
      <c r="A15" s="327"/>
      <c r="B15" s="130"/>
      <c r="C15" s="77" t="s">
        <v>352</v>
      </c>
      <c r="D15" s="43">
        <f>SUM(D3:D14)</f>
        <v>90</v>
      </c>
      <c r="E15" s="286"/>
    </row>
    <row r="16" spans="1:5" ht="63.75" customHeight="1" x14ac:dyDescent="0.25">
      <c r="A16" s="327">
        <v>2</v>
      </c>
      <c r="B16" s="328" t="s">
        <v>353</v>
      </c>
      <c r="C16" s="328"/>
      <c r="D16" s="328"/>
      <c r="E16" s="328"/>
    </row>
    <row r="17" spans="1:5" s="125" customFormat="1" ht="15.75" x14ac:dyDescent="0.25">
      <c r="A17" s="327"/>
      <c r="B17" s="43" t="s">
        <v>201</v>
      </c>
      <c r="C17" s="77" t="s">
        <v>316</v>
      </c>
      <c r="D17" s="43" t="s">
        <v>338</v>
      </c>
      <c r="E17" s="43" t="s">
        <v>339</v>
      </c>
    </row>
    <row r="18" spans="1:5" s="125" customFormat="1" ht="31.5" x14ac:dyDescent="0.25">
      <c r="A18" s="327"/>
      <c r="B18" s="43">
        <v>1</v>
      </c>
      <c r="C18" s="77" t="s">
        <v>340</v>
      </c>
      <c r="D18" s="43">
        <v>30</v>
      </c>
      <c r="E18" s="335">
        <f>E3*1.05</f>
        <v>1110.9945</v>
      </c>
    </row>
    <row r="19" spans="1:5" s="125" customFormat="1" ht="15.75" x14ac:dyDescent="0.25">
      <c r="A19" s="327"/>
      <c r="B19" s="43">
        <v>2</v>
      </c>
      <c r="C19" s="77" t="s">
        <v>341</v>
      </c>
      <c r="D19" s="43">
        <v>10</v>
      </c>
      <c r="E19" s="338"/>
    </row>
    <row r="20" spans="1:5" s="125" customFormat="1" ht="15.75" x14ac:dyDescent="0.25">
      <c r="A20" s="327"/>
      <c r="B20" s="43">
        <v>3</v>
      </c>
      <c r="C20" s="77" t="s">
        <v>342</v>
      </c>
      <c r="D20" s="43">
        <v>10</v>
      </c>
      <c r="E20" s="338"/>
    </row>
    <row r="21" spans="1:5" s="125" customFormat="1" ht="15.75" x14ac:dyDescent="0.25">
      <c r="A21" s="327"/>
      <c r="B21" s="43">
        <v>4</v>
      </c>
      <c r="C21" s="77" t="s">
        <v>343</v>
      </c>
      <c r="D21" s="43">
        <v>3</v>
      </c>
      <c r="E21" s="338"/>
    </row>
    <row r="22" spans="1:5" s="125" customFormat="1" ht="15.75" x14ac:dyDescent="0.25">
      <c r="A22" s="327"/>
      <c r="B22" s="43">
        <v>5</v>
      </c>
      <c r="C22" s="77" t="s">
        <v>344</v>
      </c>
      <c r="D22" s="43">
        <v>2</v>
      </c>
      <c r="E22" s="338"/>
    </row>
    <row r="23" spans="1:5" s="125" customFormat="1" ht="15.75" x14ac:dyDescent="0.25">
      <c r="A23" s="327"/>
      <c r="B23" s="43">
        <v>6</v>
      </c>
      <c r="C23" s="77" t="s">
        <v>345</v>
      </c>
      <c r="D23" s="43">
        <v>2</v>
      </c>
      <c r="E23" s="338"/>
    </row>
    <row r="24" spans="1:5" s="125" customFormat="1" ht="15.75" x14ac:dyDescent="0.25">
      <c r="A24" s="327"/>
      <c r="B24" s="43">
        <v>7</v>
      </c>
      <c r="C24" s="77" t="s">
        <v>346</v>
      </c>
      <c r="D24" s="43">
        <v>3</v>
      </c>
      <c r="E24" s="338"/>
    </row>
    <row r="25" spans="1:5" s="125" customFormat="1" ht="15.75" x14ac:dyDescent="0.25">
      <c r="A25" s="327"/>
      <c r="B25" s="43">
        <v>8</v>
      </c>
      <c r="C25" s="77" t="s">
        <v>347</v>
      </c>
      <c r="D25" s="43">
        <v>3</v>
      </c>
      <c r="E25" s="338"/>
    </row>
    <row r="26" spans="1:5" s="125" customFormat="1" ht="15.75" x14ac:dyDescent="0.25">
      <c r="A26" s="327"/>
      <c r="B26" s="43">
        <v>9</v>
      </c>
      <c r="C26" s="77" t="s">
        <v>348</v>
      </c>
      <c r="D26" s="43">
        <v>2</v>
      </c>
      <c r="E26" s="338"/>
    </row>
    <row r="27" spans="1:5" s="125" customFormat="1" ht="15.75" x14ac:dyDescent="0.25">
      <c r="A27" s="327"/>
      <c r="B27" s="43">
        <v>10</v>
      </c>
      <c r="C27" s="77" t="s">
        <v>349</v>
      </c>
      <c r="D27" s="43">
        <v>10</v>
      </c>
      <c r="E27" s="338"/>
    </row>
    <row r="28" spans="1:5" s="125" customFormat="1" ht="31.5" x14ac:dyDescent="0.25">
      <c r="A28" s="327"/>
      <c r="B28" s="43">
        <v>11</v>
      </c>
      <c r="C28" s="77" t="s">
        <v>350</v>
      </c>
      <c r="D28" s="43">
        <v>10</v>
      </c>
      <c r="E28" s="338"/>
    </row>
    <row r="29" spans="1:5" s="125" customFormat="1" ht="31.5" x14ac:dyDescent="0.25">
      <c r="A29" s="327"/>
      <c r="B29" s="43">
        <v>12</v>
      </c>
      <c r="C29" s="77" t="s">
        <v>351</v>
      </c>
      <c r="D29" s="43">
        <v>10</v>
      </c>
      <c r="E29" s="338"/>
    </row>
    <row r="30" spans="1:5" s="125" customFormat="1" ht="15.75" x14ac:dyDescent="0.25">
      <c r="A30" s="327"/>
      <c r="B30" s="43"/>
      <c r="C30" s="77" t="s">
        <v>352</v>
      </c>
      <c r="D30" s="43">
        <f>SUM(D18:D29)</f>
        <v>95</v>
      </c>
      <c r="E30" s="336"/>
    </row>
    <row r="31" spans="1:5" ht="38.25" customHeight="1" x14ac:dyDescent="0.25">
      <c r="A31" s="327">
        <v>3</v>
      </c>
      <c r="B31" s="328" t="s">
        <v>354</v>
      </c>
      <c r="C31" s="328"/>
      <c r="D31" s="328"/>
      <c r="E31" s="328"/>
    </row>
    <row r="32" spans="1:5" s="125" customFormat="1" ht="15.75" x14ac:dyDescent="0.25">
      <c r="A32" s="327"/>
      <c r="B32" s="43" t="s">
        <v>201</v>
      </c>
      <c r="C32" s="26" t="s">
        <v>316</v>
      </c>
      <c r="D32" s="43" t="s">
        <v>338</v>
      </c>
      <c r="E32" s="43" t="s">
        <v>339</v>
      </c>
    </row>
    <row r="33" spans="1:5" ht="31.5" x14ac:dyDescent="0.25">
      <c r="A33" s="327"/>
      <c r="B33" s="43">
        <v>1</v>
      </c>
      <c r="C33" s="131" t="s">
        <v>340</v>
      </c>
      <c r="D33" s="43">
        <v>25</v>
      </c>
      <c r="E33" s="132">
        <v>297.95</v>
      </c>
    </row>
    <row r="34" spans="1:5" ht="13.5" customHeight="1" x14ac:dyDescent="0.25">
      <c r="A34" s="123"/>
      <c r="B34" s="123"/>
      <c r="C34" s="124"/>
      <c r="D34" s="123"/>
      <c r="E34" s="123"/>
    </row>
    <row r="35" spans="1:5" s="125" customFormat="1" ht="39" customHeight="1" x14ac:dyDescent="0.25">
      <c r="A35" s="327">
        <v>4</v>
      </c>
      <c r="B35" s="328" t="s">
        <v>355</v>
      </c>
      <c r="C35" s="328"/>
      <c r="D35" s="328"/>
      <c r="E35" s="328"/>
    </row>
    <row r="36" spans="1:5" s="125" customFormat="1" ht="15.75" x14ac:dyDescent="0.25">
      <c r="A36" s="327"/>
      <c r="B36" s="43" t="s">
        <v>201</v>
      </c>
      <c r="C36" s="26" t="s">
        <v>316</v>
      </c>
      <c r="D36" s="43" t="s">
        <v>338</v>
      </c>
      <c r="E36" s="43" t="s">
        <v>339</v>
      </c>
    </row>
    <row r="37" spans="1:5" s="125" customFormat="1" ht="31.5" x14ac:dyDescent="0.25">
      <c r="A37" s="327"/>
      <c r="B37" s="43">
        <v>1</v>
      </c>
      <c r="C37" s="77" t="s">
        <v>340</v>
      </c>
      <c r="D37" s="43">
        <v>30</v>
      </c>
      <c r="E37" s="132">
        <f>E33*1.05</f>
        <v>312.84750000000003</v>
      </c>
    </row>
    <row r="38" spans="1:5" ht="48" customHeight="1" x14ac:dyDescent="0.25">
      <c r="A38" s="327">
        <v>5</v>
      </c>
      <c r="B38" s="328" t="s">
        <v>362</v>
      </c>
      <c r="C38" s="328"/>
      <c r="D38" s="328"/>
      <c r="E38" s="328"/>
    </row>
    <row r="39" spans="1:5" ht="15.75" x14ac:dyDescent="0.25">
      <c r="A39" s="327"/>
      <c r="B39" s="26" t="s">
        <v>145</v>
      </c>
      <c r="C39" s="329" t="s">
        <v>356</v>
      </c>
      <c r="D39" s="330"/>
      <c r="E39" s="26" t="s">
        <v>339</v>
      </c>
    </row>
    <row r="40" spans="1:5" s="125" customFormat="1" ht="15.75" x14ac:dyDescent="0.25">
      <c r="A40" s="327"/>
      <c r="B40" s="64" t="s">
        <v>357</v>
      </c>
      <c r="C40" s="331" t="s">
        <v>358</v>
      </c>
      <c r="D40" s="332"/>
      <c r="E40" s="335">
        <v>1186.4000000000001</v>
      </c>
    </row>
    <row r="41" spans="1:5" s="125" customFormat="1" ht="15.75" x14ac:dyDescent="0.25">
      <c r="A41" s="327"/>
      <c r="B41" s="64" t="s">
        <v>359</v>
      </c>
      <c r="C41" s="331" t="s">
        <v>360</v>
      </c>
      <c r="D41" s="332"/>
      <c r="E41" s="336"/>
    </row>
    <row r="42" spans="1:5" s="125" customFormat="1" ht="57.75" customHeight="1" x14ac:dyDescent="0.25">
      <c r="A42" s="327">
        <v>6</v>
      </c>
      <c r="B42" s="328" t="s">
        <v>361</v>
      </c>
      <c r="C42" s="328"/>
      <c r="D42" s="328"/>
      <c r="E42" s="328"/>
    </row>
    <row r="43" spans="1:5" s="125" customFormat="1" ht="15.75" x14ac:dyDescent="0.25">
      <c r="A43" s="327"/>
      <c r="B43" s="43" t="s">
        <v>145</v>
      </c>
      <c r="C43" s="329" t="s">
        <v>356</v>
      </c>
      <c r="D43" s="330"/>
      <c r="E43" s="43" t="s">
        <v>339</v>
      </c>
    </row>
    <row r="44" spans="1:5" s="125" customFormat="1" ht="15.75" x14ac:dyDescent="0.25">
      <c r="A44" s="327"/>
      <c r="B44" s="64" t="s">
        <v>357</v>
      </c>
      <c r="C44" s="331" t="s">
        <v>358</v>
      </c>
      <c r="D44" s="332"/>
      <c r="E44" s="333">
        <v>1245.72</v>
      </c>
    </row>
    <row r="45" spans="1:5" s="125" customFormat="1" ht="15.75" x14ac:dyDescent="0.25">
      <c r="A45" s="327"/>
      <c r="B45" s="64" t="s">
        <v>359</v>
      </c>
      <c r="C45" s="331" t="s">
        <v>360</v>
      </c>
      <c r="D45" s="332"/>
      <c r="E45" s="334"/>
    </row>
  </sheetData>
  <mergeCells count="22">
    <mergeCell ref="A1:A15"/>
    <mergeCell ref="B1:E1"/>
    <mergeCell ref="E3:E15"/>
    <mergeCell ref="A16:A30"/>
    <mergeCell ref="B16:E16"/>
    <mergeCell ref="E18:E30"/>
    <mergeCell ref="A31:A33"/>
    <mergeCell ref="B31:E31"/>
    <mergeCell ref="A35:A37"/>
    <mergeCell ref="B35:E35"/>
    <mergeCell ref="A38:A41"/>
    <mergeCell ref="B38:E38"/>
    <mergeCell ref="C39:D39"/>
    <mergeCell ref="C40:D40"/>
    <mergeCell ref="E40:E41"/>
    <mergeCell ref="C41:D41"/>
    <mergeCell ref="A42:A45"/>
    <mergeCell ref="B42:E42"/>
    <mergeCell ref="C43:D43"/>
    <mergeCell ref="C44:D44"/>
    <mergeCell ref="E44:E45"/>
    <mergeCell ref="C45:D4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8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F9635-854B-453F-8E33-0926219C602C}">
  <sheetPr>
    <pageSetUpPr fitToPage="1"/>
  </sheetPr>
  <dimension ref="A1:E45"/>
  <sheetViews>
    <sheetView topLeftCell="A22" zoomScale="90" zoomScaleNormal="90" workbookViewId="0">
      <selection activeCell="B42" sqref="B42:E42"/>
    </sheetView>
  </sheetViews>
  <sheetFormatPr defaultRowHeight="15" x14ac:dyDescent="0.25"/>
  <cols>
    <col min="1" max="1" width="5.28515625" customWidth="1"/>
    <col min="2" max="2" width="13.28515625" customWidth="1"/>
    <col min="3" max="3" width="80" customWidth="1"/>
    <col min="4" max="5" width="16.5703125" customWidth="1"/>
  </cols>
  <sheetData>
    <row r="1" spans="1:5" ht="56.25" customHeight="1" x14ac:dyDescent="0.25">
      <c r="A1" s="327">
        <v>1</v>
      </c>
      <c r="B1" s="328" t="s">
        <v>337</v>
      </c>
      <c r="C1" s="328"/>
      <c r="D1" s="328"/>
      <c r="E1" s="328"/>
    </row>
    <row r="2" spans="1:5" ht="29.25" customHeight="1" x14ac:dyDescent="0.25">
      <c r="A2" s="327"/>
      <c r="B2" s="43" t="s">
        <v>201</v>
      </c>
      <c r="C2" s="77" t="s">
        <v>316</v>
      </c>
      <c r="D2" s="43" t="s">
        <v>338</v>
      </c>
      <c r="E2" s="43" t="s">
        <v>339</v>
      </c>
    </row>
    <row r="3" spans="1:5" ht="31.5" x14ac:dyDescent="0.25">
      <c r="A3" s="327"/>
      <c r="B3" s="129">
        <v>1</v>
      </c>
      <c r="C3" s="77" t="s">
        <v>340</v>
      </c>
      <c r="D3" s="43">
        <v>25</v>
      </c>
      <c r="E3" s="285">
        <v>1058.0899999999999</v>
      </c>
    </row>
    <row r="4" spans="1:5" ht="15.75" x14ac:dyDescent="0.25">
      <c r="A4" s="327"/>
      <c r="B4" s="129">
        <v>2</v>
      </c>
      <c r="C4" s="77" t="s">
        <v>341</v>
      </c>
      <c r="D4" s="43">
        <v>10</v>
      </c>
      <c r="E4" s="337"/>
    </row>
    <row r="5" spans="1:5" ht="15.75" x14ac:dyDescent="0.25">
      <c r="A5" s="327"/>
      <c r="B5" s="129">
        <v>3</v>
      </c>
      <c r="C5" s="77" t="s">
        <v>342</v>
      </c>
      <c r="D5" s="43">
        <v>10</v>
      </c>
      <c r="E5" s="337"/>
    </row>
    <row r="6" spans="1:5" ht="15.75" x14ac:dyDescent="0.25">
      <c r="A6" s="327"/>
      <c r="B6" s="129">
        <v>4</v>
      </c>
      <c r="C6" s="77" t="s">
        <v>343</v>
      </c>
      <c r="D6" s="43">
        <v>3</v>
      </c>
      <c r="E6" s="337"/>
    </row>
    <row r="7" spans="1:5" ht="15.75" x14ac:dyDescent="0.25">
      <c r="A7" s="327"/>
      <c r="B7" s="129">
        <v>5</v>
      </c>
      <c r="C7" s="77" t="s">
        <v>344</v>
      </c>
      <c r="D7" s="43">
        <v>2</v>
      </c>
      <c r="E7" s="337"/>
    </row>
    <row r="8" spans="1:5" ht="15.75" x14ac:dyDescent="0.25">
      <c r="A8" s="327"/>
      <c r="B8" s="129">
        <v>6</v>
      </c>
      <c r="C8" s="77" t="s">
        <v>345</v>
      </c>
      <c r="D8" s="43">
        <v>2</v>
      </c>
      <c r="E8" s="337"/>
    </row>
    <row r="9" spans="1:5" ht="15.75" x14ac:dyDescent="0.25">
      <c r="A9" s="327"/>
      <c r="B9" s="129">
        <v>7</v>
      </c>
      <c r="C9" s="77" t="s">
        <v>346</v>
      </c>
      <c r="D9" s="43">
        <v>3</v>
      </c>
      <c r="E9" s="337"/>
    </row>
    <row r="10" spans="1:5" ht="15.75" x14ac:dyDescent="0.25">
      <c r="A10" s="327"/>
      <c r="B10" s="129">
        <v>8</v>
      </c>
      <c r="C10" s="77" t="s">
        <v>347</v>
      </c>
      <c r="D10" s="43">
        <v>3</v>
      </c>
      <c r="E10" s="337"/>
    </row>
    <row r="11" spans="1:5" ht="15.75" x14ac:dyDescent="0.25">
      <c r="A11" s="327"/>
      <c r="B11" s="129">
        <v>9</v>
      </c>
      <c r="C11" s="77" t="s">
        <v>348</v>
      </c>
      <c r="D11" s="43">
        <v>2</v>
      </c>
      <c r="E11" s="337"/>
    </row>
    <row r="12" spans="1:5" ht="15.75" x14ac:dyDescent="0.25">
      <c r="A12" s="327"/>
      <c r="B12" s="129">
        <v>10</v>
      </c>
      <c r="C12" s="77" t="s">
        <v>349</v>
      </c>
      <c r="D12" s="43">
        <v>10</v>
      </c>
      <c r="E12" s="337"/>
    </row>
    <row r="13" spans="1:5" ht="31.5" x14ac:dyDescent="0.25">
      <c r="A13" s="327"/>
      <c r="B13" s="129">
        <v>11</v>
      </c>
      <c r="C13" s="77" t="s">
        <v>350</v>
      </c>
      <c r="D13" s="43">
        <v>10</v>
      </c>
      <c r="E13" s="337"/>
    </row>
    <row r="14" spans="1:5" ht="31.5" x14ac:dyDescent="0.25">
      <c r="A14" s="327"/>
      <c r="B14" s="129">
        <v>12</v>
      </c>
      <c r="C14" s="77" t="s">
        <v>351</v>
      </c>
      <c r="D14" s="43">
        <v>10</v>
      </c>
      <c r="E14" s="337"/>
    </row>
    <row r="15" spans="1:5" ht="15.75" x14ac:dyDescent="0.25">
      <c r="A15" s="327"/>
      <c r="B15" s="130"/>
      <c r="C15" s="77" t="s">
        <v>352</v>
      </c>
      <c r="D15" s="43">
        <f>SUM(D3:D14)</f>
        <v>90</v>
      </c>
      <c r="E15" s="286"/>
    </row>
    <row r="16" spans="1:5" ht="63.75" customHeight="1" x14ac:dyDescent="0.25">
      <c r="A16" s="327">
        <v>2</v>
      </c>
      <c r="B16" s="328" t="s">
        <v>353</v>
      </c>
      <c r="C16" s="328"/>
      <c r="D16" s="328"/>
      <c r="E16" s="328"/>
    </row>
    <row r="17" spans="1:5" s="125" customFormat="1" ht="15.75" x14ac:dyDescent="0.25">
      <c r="A17" s="327"/>
      <c r="B17" s="43" t="s">
        <v>201</v>
      </c>
      <c r="C17" s="77" t="s">
        <v>316</v>
      </c>
      <c r="D17" s="43" t="s">
        <v>338</v>
      </c>
      <c r="E17" s="43" t="s">
        <v>339</v>
      </c>
    </row>
    <row r="18" spans="1:5" s="125" customFormat="1" ht="31.5" x14ac:dyDescent="0.25">
      <c r="A18" s="327"/>
      <c r="B18" s="43">
        <v>1</v>
      </c>
      <c r="C18" s="77" t="s">
        <v>340</v>
      </c>
      <c r="D18" s="43">
        <v>30</v>
      </c>
      <c r="E18" s="335">
        <f>E3*1.05</f>
        <v>1110.9945</v>
      </c>
    </row>
    <row r="19" spans="1:5" s="125" customFormat="1" ht="15.75" x14ac:dyDescent="0.25">
      <c r="A19" s="327"/>
      <c r="B19" s="43">
        <v>2</v>
      </c>
      <c r="C19" s="77" t="s">
        <v>341</v>
      </c>
      <c r="D19" s="43">
        <v>10</v>
      </c>
      <c r="E19" s="338"/>
    </row>
    <row r="20" spans="1:5" s="125" customFormat="1" ht="15.75" x14ac:dyDescent="0.25">
      <c r="A20" s="327"/>
      <c r="B20" s="43">
        <v>3</v>
      </c>
      <c r="C20" s="77" t="s">
        <v>342</v>
      </c>
      <c r="D20" s="43">
        <v>10</v>
      </c>
      <c r="E20" s="338"/>
    </row>
    <row r="21" spans="1:5" s="125" customFormat="1" ht="15.75" x14ac:dyDescent="0.25">
      <c r="A21" s="327"/>
      <c r="B21" s="43">
        <v>4</v>
      </c>
      <c r="C21" s="77" t="s">
        <v>343</v>
      </c>
      <c r="D21" s="43">
        <v>3</v>
      </c>
      <c r="E21" s="338"/>
    </row>
    <row r="22" spans="1:5" s="125" customFormat="1" ht="15.75" x14ac:dyDescent="0.25">
      <c r="A22" s="327"/>
      <c r="B22" s="43">
        <v>5</v>
      </c>
      <c r="C22" s="77" t="s">
        <v>344</v>
      </c>
      <c r="D22" s="43">
        <v>2</v>
      </c>
      <c r="E22" s="338"/>
    </row>
    <row r="23" spans="1:5" s="125" customFormat="1" ht="15.75" x14ac:dyDescent="0.25">
      <c r="A23" s="327"/>
      <c r="B23" s="43">
        <v>6</v>
      </c>
      <c r="C23" s="77" t="s">
        <v>345</v>
      </c>
      <c r="D23" s="43">
        <v>2</v>
      </c>
      <c r="E23" s="338"/>
    </row>
    <row r="24" spans="1:5" s="125" customFormat="1" ht="15.75" x14ac:dyDescent="0.25">
      <c r="A24" s="327"/>
      <c r="B24" s="43">
        <v>7</v>
      </c>
      <c r="C24" s="77" t="s">
        <v>346</v>
      </c>
      <c r="D24" s="43">
        <v>3</v>
      </c>
      <c r="E24" s="338"/>
    </row>
    <row r="25" spans="1:5" s="125" customFormat="1" ht="15.75" x14ac:dyDescent="0.25">
      <c r="A25" s="327"/>
      <c r="B25" s="43">
        <v>8</v>
      </c>
      <c r="C25" s="77" t="s">
        <v>347</v>
      </c>
      <c r="D25" s="43">
        <v>3</v>
      </c>
      <c r="E25" s="338"/>
    </row>
    <row r="26" spans="1:5" s="125" customFormat="1" ht="15.75" x14ac:dyDescent="0.25">
      <c r="A26" s="327"/>
      <c r="B26" s="43">
        <v>9</v>
      </c>
      <c r="C26" s="77" t="s">
        <v>348</v>
      </c>
      <c r="D26" s="43">
        <v>2</v>
      </c>
      <c r="E26" s="338"/>
    </row>
    <row r="27" spans="1:5" s="125" customFormat="1" ht="15.75" x14ac:dyDescent="0.25">
      <c r="A27" s="327"/>
      <c r="B27" s="43">
        <v>10</v>
      </c>
      <c r="C27" s="77" t="s">
        <v>349</v>
      </c>
      <c r="D27" s="43">
        <v>10</v>
      </c>
      <c r="E27" s="338"/>
    </row>
    <row r="28" spans="1:5" s="125" customFormat="1" ht="31.5" x14ac:dyDescent="0.25">
      <c r="A28" s="327"/>
      <c r="B28" s="43">
        <v>11</v>
      </c>
      <c r="C28" s="77" t="s">
        <v>350</v>
      </c>
      <c r="D28" s="43">
        <v>10</v>
      </c>
      <c r="E28" s="338"/>
    </row>
    <row r="29" spans="1:5" s="125" customFormat="1" ht="31.5" x14ac:dyDescent="0.25">
      <c r="A29" s="327"/>
      <c r="B29" s="43">
        <v>12</v>
      </c>
      <c r="C29" s="77" t="s">
        <v>351</v>
      </c>
      <c r="D29" s="43">
        <v>10</v>
      </c>
      <c r="E29" s="338"/>
    </row>
    <row r="30" spans="1:5" s="125" customFormat="1" ht="15.75" x14ac:dyDescent="0.25">
      <c r="A30" s="327"/>
      <c r="B30" s="43"/>
      <c r="C30" s="77" t="s">
        <v>352</v>
      </c>
      <c r="D30" s="43">
        <f>SUM(D18:D29)</f>
        <v>95</v>
      </c>
      <c r="E30" s="336"/>
    </row>
    <row r="31" spans="1:5" ht="38.25" customHeight="1" x14ac:dyDescent="0.25">
      <c r="A31" s="327">
        <v>3</v>
      </c>
      <c r="B31" s="328" t="s">
        <v>354</v>
      </c>
      <c r="C31" s="328"/>
      <c r="D31" s="328"/>
      <c r="E31" s="328"/>
    </row>
    <row r="32" spans="1:5" s="125" customFormat="1" ht="15.75" x14ac:dyDescent="0.25">
      <c r="A32" s="327"/>
      <c r="B32" s="43" t="s">
        <v>201</v>
      </c>
      <c r="C32" s="26" t="s">
        <v>316</v>
      </c>
      <c r="D32" s="43" t="s">
        <v>338</v>
      </c>
      <c r="E32" s="43" t="s">
        <v>339</v>
      </c>
    </row>
    <row r="33" spans="1:5" ht="31.5" x14ac:dyDescent="0.25">
      <c r="A33" s="327"/>
      <c r="B33" s="43">
        <v>1</v>
      </c>
      <c r="C33" s="131" t="s">
        <v>340</v>
      </c>
      <c r="D33" s="43">
        <v>25</v>
      </c>
      <c r="E33" s="132">
        <v>297.95</v>
      </c>
    </row>
    <row r="34" spans="1:5" ht="13.5" customHeight="1" x14ac:dyDescent="0.25">
      <c r="A34" s="123"/>
      <c r="B34" s="123"/>
      <c r="C34" s="124"/>
      <c r="D34" s="123"/>
      <c r="E34" s="123"/>
    </row>
    <row r="35" spans="1:5" s="125" customFormat="1" ht="39" customHeight="1" x14ac:dyDescent="0.25">
      <c r="A35" s="327">
        <v>4</v>
      </c>
      <c r="B35" s="328" t="s">
        <v>355</v>
      </c>
      <c r="C35" s="328"/>
      <c r="D35" s="328"/>
      <c r="E35" s="328"/>
    </row>
    <row r="36" spans="1:5" s="125" customFormat="1" ht="15.75" x14ac:dyDescent="0.25">
      <c r="A36" s="327"/>
      <c r="B36" s="43" t="s">
        <v>201</v>
      </c>
      <c r="C36" s="26" t="s">
        <v>316</v>
      </c>
      <c r="D36" s="43" t="s">
        <v>338</v>
      </c>
      <c r="E36" s="43" t="s">
        <v>339</v>
      </c>
    </row>
    <row r="37" spans="1:5" s="125" customFormat="1" ht="31.5" x14ac:dyDescent="0.25">
      <c r="A37" s="327"/>
      <c r="B37" s="43">
        <v>1</v>
      </c>
      <c r="C37" s="77" t="s">
        <v>340</v>
      </c>
      <c r="D37" s="43">
        <v>30</v>
      </c>
      <c r="E37" s="132">
        <f>E33*1.05</f>
        <v>312.84750000000003</v>
      </c>
    </row>
    <row r="38" spans="1:5" ht="48" customHeight="1" x14ac:dyDescent="0.25">
      <c r="A38" s="327">
        <v>5</v>
      </c>
      <c r="B38" s="328" t="s">
        <v>362</v>
      </c>
      <c r="C38" s="328"/>
      <c r="D38" s="328"/>
      <c r="E38" s="328"/>
    </row>
    <row r="39" spans="1:5" ht="15.75" x14ac:dyDescent="0.25">
      <c r="A39" s="327"/>
      <c r="B39" s="26" t="s">
        <v>145</v>
      </c>
      <c r="C39" s="329" t="s">
        <v>356</v>
      </c>
      <c r="D39" s="330"/>
      <c r="E39" s="26" t="s">
        <v>339</v>
      </c>
    </row>
    <row r="40" spans="1:5" s="125" customFormat="1" ht="15.75" x14ac:dyDescent="0.25">
      <c r="A40" s="327"/>
      <c r="B40" s="64" t="s">
        <v>357</v>
      </c>
      <c r="C40" s="331" t="s">
        <v>358</v>
      </c>
      <c r="D40" s="332"/>
      <c r="E40" s="335">
        <v>1186.4000000000001</v>
      </c>
    </row>
    <row r="41" spans="1:5" s="125" customFormat="1" ht="15.75" x14ac:dyDescent="0.25">
      <c r="A41" s="327"/>
      <c r="B41" s="64" t="s">
        <v>359</v>
      </c>
      <c r="C41" s="331" t="s">
        <v>360</v>
      </c>
      <c r="D41" s="332"/>
      <c r="E41" s="336"/>
    </row>
    <row r="42" spans="1:5" s="125" customFormat="1" ht="57.75" customHeight="1" x14ac:dyDescent="0.25">
      <c r="A42" s="327">
        <v>6</v>
      </c>
      <c r="B42" s="328" t="s">
        <v>361</v>
      </c>
      <c r="C42" s="328"/>
      <c r="D42" s="328"/>
      <c r="E42" s="328"/>
    </row>
    <row r="43" spans="1:5" s="125" customFormat="1" ht="15.75" x14ac:dyDescent="0.25">
      <c r="A43" s="327"/>
      <c r="B43" s="43" t="s">
        <v>145</v>
      </c>
      <c r="C43" s="329" t="s">
        <v>356</v>
      </c>
      <c r="D43" s="330"/>
      <c r="E43" s="43" t="s">
        <v>339</v>
      </c>
    </row>
    <row r="44" spans="1:5" s="125" customFormat="1" ht="15.75" x14ac:dyDescent="0.25">
      <c r="A44" s="327"/>
      <c r="B44" s="64" t="s">
        <v>357</v>
      </c>
      <c r="C44" s="331" t="s">
        <v>358</v>
      </c>
      <c r="D44" s="332"/>
      <c r="E44" s="335">
        <v>1186.4000000000001</v>
      </c>
    </row>
    <row r="45" spans="1:5" s="125" customFormat="1" ht="15.75" x14ac:dyDescent="0.25">
      <c r="A45" s="327"/>
      <c r="B45" s="64" t="s">
        <v>359</v>
      </c>
      <c r="C45" s="331" t="s">
        <v>360</v>
      </c>
      <c r="D45" s="332"/>
      <c r="E45" s="336"/>
    </row>
  </sheetData>
  <mergeCells count="22">
    <mergeCell ref="A1:A15"/>
    <mergeCell ref="B1:E1"/>
    <mergeCell ref="E3:E15"/>
    <mergeCell ref="A16:A30"/>
    <mergeCell ref="B16:E16"/>
    <mergeCell ref="E18:E30"/>
    <mergeCell ref="A31:A33"/>
    <mergeCell ref="B31:E31"/>
    <mergeCell ref="A35:A37"/>
    <mergeCell ref="B35:E35"/>
    <mergeCell ref="A38:A41"/>
    <mergeCell ref="B38:E38"/>
    <mergeCell ref="C39:D39"/>
    <mergeCell ref="C40:D40"/>
    <mergeCell ref="E40:E41"/>
    <mergeCell ref="C41:D41"/>
    <mergeCell ref="A42:A45"/>
    <mergeCell ref="B42:E42"/>
    <mergeCell ref="C43:D43"/>
    <mergeCell ref="C44:D44"/>
    <mergeCell ref="E44:E45"/>
    <mergeCell ref="C45:D4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12380-C31F-4774-BC5E-75A7510546A6}">
  <dimension ref="A1:D30"/>
  <sheetViews>
    <sheetView zoomScaleNormal="100" workbookViewId="0">
      <selection activeCell="G50" sqref="G50:I50"/>
    </sheetView>
  </sheetViews>
  <sheetFormatPr defaultRowHeight="15" x14ac:dyDescent="0.25"/>
  <cols>
    <col min="1" max="1" width="36.85546875" style="125" customWidth="1"/>
    <col min="2" max="2" width="17.7109375" style="125" customWidth="1"/>
    <col min="3" max="3" width="19" style="125" customWidth="1"/>
    <col min="4" max="4" width="18.5703125" style="125" customWidth="1"/>
    <col min="5" max="16384" width="9.140625" style="125"/>
  </cols>
  <sheetData>
    <row r="1" spans="1:4" ht="52.5" customHeight="1" x14ac:dyDescent="0.25">
      <c r="A1" s="236" t="s">
        <v>390</v>
      </c>
      <c r="B1" s="236"/>
      <c r="C1" s="236"/>
      <c r="D1" s="236"/>
    </row>
    <row r="2" spans="1:4" ht="15.75" x14ac:dyDescent="0.25">
      <c r="A2" s="339" t="s">
        <v>200</v>
      </c>
      <c r="B2" s="339"/>
      <c r="C2" s="339"/>
      <c r="D2" s="339"/>
    </row>
    <row r="3" spans="1:4" ht="31.5" x14ac:dyDescent="0.25">
      <c r="A3" s="128" t="s">
        <v>391</v>
      </c>
      <c r="B3" s="135" t="s">
        <v>392</v>
      </c>
      <c r="C3" s="128" t="s">
        <v>393</v>
      </c>
      <c r="D3" s="128" t="s">
        <v>394</v>
      </c>
    </row>
    <row r="4" spans="1:4" ht="47.25" x14ac:dyDescent="0.25">
      <c r="A4" s="77" t="s">
        <v>395</v>
      </c>
      <c r="B4" s="136">
        <v>10361.75</v>
      </c>
      <c r="C4" s="136">
        <v>11774.71</v>
      </c>
      <c r="D4" s="136">
        <v>13187.68</v>
      </c>
    </row>
    <row r="5" spans="1:4" ht="47.25" x14ac:dyDescent="0.25">
      <c r="A5" s="77" t="s">
        <v>396</v>
      </c>
      <c r="B5" s="136">
        <v>18132.23</v>
      </c>
      <c r="C5" s="136">
        <v>20605.740000000002</v>
      </c>
      <c r="D5" s="136">
        <v>23078.42</v>
      </c>
    </row>
    <row r="6" spans="1:4" ht="47.25" x14ac:dyDescent="0.25">
      <c r="A6" s="77" t="s">
        <v>397</v>
      </c>
      <c r="B6" s="136">
        <v>25903.18</v>
      </c>
      <c r="C6" s="136">
        <v>29435.43</v>
      </c>
      <c r="D6" s="136">
        <v>32967.68</v>
      </c>
    </row>
    <row r="7" spans="1:4" ht="63" x14ac:dyDescent="0.25">
      <c r="A7" s="77" t="s">
        <v>398</v>
      </c>
      <c r="B7" s="136">
        <v>8948.3700000000008</v>
      </c>
      <c r="C7" s="136">
        <v>9890.2999999999993</v>
      </c>
      <c r="D7" s="136">
        <v>10832.24</v>
      </c>
    </row>
    <row r="8" spans="1:4" ht="63" x14ac:dyDescent="0.25">
      <c r="A8" s="77" t="s">
        <v>399</v>
      </c>
      <c r="B8" s="136">
        <v>15659.65</v>
      </c>
      <c r="C8" s="136">
        <v>17304.509999999998</v>
      </c>
      <c r="D8" s="136">
        <v>18956.41</v>
      </c>
    </row>
    <row r="9" spans="1:4" ht="63" x14ac:dyDescent="0.25">
      <c r="A9" s="77" t="s">
        <v>400</v>
      </c>
      <c r="B9" s="136">
        <v>22370.93</v>
      </c>
      <c r="C9" s="136">
        <v>24725.759999999998</v>
      </c>
      <c r="D9" s="136">
        <v>27080.6</v>
      </c>
    </row>
    <row r="10" spans="1:4" ht="63" x14ac:dyDescent="0.25">
      <c r="A10" s="77" t="s">
        <v>401</v>
      </c>
      <c r="B10" s="136">
        <v>8194.83</v>
      </c>
      <c r="C10" s="136">
        <v>8686.51</v>
      </c>
      <c r="D10" s="136">
        <v>9207.7000000000007</v>
      </c>
    </row>
    <row r="11" spans="1:4" ht="63" x14ac:dyDescent="0.25">
      <c r="A11" s="77" t="s">
        <v>402</v>
      </c>
      <c r="B11" s="136">
        <v>14340.94</v>
      </c>
      <c r="C11" s="136">
        <v>15201.4</v>
      </c>
      <c r="D11" s="136">
        <v>16113.48</v>
      </c>
    </row>
    <row r="12" spans="1:4" ht="63" x14ac:dyDescent="0.25">
      <c r="A12" s="77" t="s">
        <v>403</v>
      </c>
      <c r="B12" s="136">
        <v>20487.060000000001</v>
      </c>
      <c r="C12" s="136">
        <v>21716.29</v>
      </c>
      <c r="D12" s="136">
        <v>23019.26</v>
      </c>
    </row>
    <row r="13" spans="1:4" ht="63" x14ac:dyDescent="0.25">
      <c r="A13" s="77" t="s">
        <v>404</v>
      </c>
      <c r="B13" s="136">
        <v>8006.43</v>
      </c>
      <c r="C13" s="136">
        <v>8406.75</v>
      </c>
      <c r="D13" s="136">
        <v>8827.09</v>
      </c>
    </row>
    <row r="14" spans="1:4" ht="63" x14ac:dyDescent="0.25">
      <c r="A14" s="77" t="s">
        <v>405</v>
      </c>
      <c r="B14" s="136">
        <v>14011.26</v>
      </c>
      <c r="C14" s="136">
        <v>14711.83</v>
      </c>
      <c r="D14" s="136">
        <v>15447.42</v>
      </c>
    </row>
    <row r="15" spans="1:4" ht="63" x14ac:dyDescent="0.25">
      <c r="A15" s="77" t="s">
        <v>406</v>
      </c>
      <c r="B15" s="136">
        <v>20016.099999999999</v>
      </c>
      <c r="C15" s="136">
        <v>21016.9</v>
      </c>
      <c r="D15" s="136">
        <v>22067.75</v>
      </c>
    </row>
    <row r="16" spans="1:4" ht="63" x14ac:dyDescent="0.25">
      <c r="A16" s="77" t="s">
        <v>407</v>
      </c>
      <c r="B16" s="136">
        <v>7347.08</v>
      </c>
      <c r="C16" s="136">
        <v>7714.44</v>
      </c>
      <c r="D16" s="136">
        <v>8100.16</v>
      </c>
    </row>
    <row r="17" spans="1:4" ht="63" x14ac:dyDescent="0.25">
      <c r="A17" s="77" t="s">
        <v>408</v>
      </c>
      <c r="B17" s="136">
        <v>12857.4</v>
      </c>
      <c r="C17" s="136">
        <v>13500.27</v>
      </c>
      <c r="D17" s="136">
        <v>14175.28</v>
      </c>
    </row>
    <row r="18" spans="1:4" ht="63" x14ac:dyDescent="0.25">
      <c r="A18" s="77" t="s">
        <v>409</v>
      </c>
      <c r="B18" s="136">
        <v>18367.71</v>
      </c>
      <c r="C18" s="136">
        <v>19286.09</v>
      </c>
      <c r="D18" s="136">
        <v>20250.400000000001</v>
      </c>
    </row>
    <row r="19" spans="1:4" ht="47.25" x14ac:dyDescent="0.25">
      <c r="A19" s="77" t="s">
        <v>410</v>
      </c>
      <c r="B19" s="136">
        <v>9419.34</v>
      </c>
      <c r="C19" s="136">
        <v>9796.1200000000008</v>
      </c>
      <c r="D19" s="136">
        <v>10187.959999999999</v>
      </c>
    </row>
    <row r="20" spans="1:4" ht="47.25" x14ac:dyDescent="0.25">
      <c r="A20" s="77" t="s">
        <v>411</v>
      </c>
      <c r="B20" s="136">
        <v>16483.84</v>
      </c>
      <c r="C20" s="136">
        <v>17143.2</v>
      </c>
      <c r="D20" s="136">
        <v>17828.919999999998</v>
      </c>
    </row>
    <row r="21" spans="1:4" ht="47.25" x14ac:dyDescent="0.25">
      <c r="A21" s="77" t="s">
        <v>412</v>
      </c>
      <c r="B21" s="136">
        <v>23548.34</v>
      </c>
      <c r="C21" s="136">
        <v>24490.28</v>
      </c>
      <c r="D21" s="136">
        <v>25469.89</v>
      </c>
    </row>
    <row r="22" spans="1:4" ht="63" x14ac:dyDescent="0.25">
      <c r="A22" s="77" t="s">
        <v>413</v>
      </c>
      <c r="B22" s="136">
        <v>7064.5</v>
      </c>
      <c r="C22" s="136">
        <v>7488.37</v>
      </c>
      <c r="D22" s="136">
        <v>7937.67</v>
      </c>
    </row>
    <row r="23" spans="1:4" ht="63" x14ac:dyDescent="0.25">
      <c r="A23" s="77" t="s">
        <v>414</v>
      </c>
      <c r="B23" s="136">
        <v>12362.88</v>
      </c>
      <c r="C23" s="136">
        <v>13104.65</v>
      </c>
      <c r="D23" s="136">
        <v>13890.94</v>
      </c>
    </row>
    <row r="24" spans="1:4" ht="63" x14ac:dyDescent="0.25">
      <c r="A24" s="77" t="s">
        <v>415</v>
      </c>
      <c r="B24" s="136">
        <v>17661.259999999998</v>
      </c>
      <c r="C24" s="136">
        <v>18720.93</v>
      </c>
      <c r="D24" s="136">
        <v>19844.189999999999</v>
      </c>
    </row>
    <row r="25" spans="1:4" x14ac:dyDescent="0.25">
      <c r="A25" s="137"/>
      <c r="B25" s="138"/>
    </row>
    <row r="26" spans="1:4" ht="17.25" customHeight="1" x14ac:dyDescent="0.25">
      <c r="A26" s="120" t="s">
        <v>416</v>
      </c>
      <c r="B26" s="139" t="s">
        <v>417</v>
      </c>
    </row>
    <row r="27" spans="1:4" ht="19.5" customHeight="1" x14ac:dyDescent="0.25">
      <c r="A27" s="120" t="s">
        <v>418</v>
      </c>
      <c r="B27" s="139" t="s">
        <v>419</v>
      </c>
    </row>
    <row r="28" spans="1:4" ht="17.25" customHeight="1" x14ac:dyDescent="0.25">
      <c r="A28" s="120" t="s">
        <v>420</v>
      </c>
      <c r="B28" s="139" t="s">
        <v>421</v>
      </c>
    </row>
    <row r="30" spans="1:4" ht="36" customHeight="1" x14ac:dyDescent="0.25">
      <c r="A30" s="340" t="s">
        <v>422</v>
      </c>
      <c r="B30" s="341"/>
      <c r="C30" s="341"/>
      <c r="D30" s="341"/>
    </row>
  </sheetData>
  <mergeCells count="3">
    <mergeCell ref="A1:D1"/>
    <mergeCell ref="A2:D2"/>
    <mergeCell ref="A30:D30"/>
  </mergeCells>
  <pageMargins left="0.7" right="0.33" top="0.75" bottom="0.75" header="0.3" footer="0.3"/>
  <pageSetup paperSize="9" scale="98" orientation="portrait" r:id="rId1"/>
  <rowBreaks count="1" manualBreakCount="1">
    <brk id="13" max="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76F83-94D9-4032-B206-DD2618D359F5}">
  <dimension ref="A1:K11"/>
  <sheetViews>
    <sheetView topLeftCell="A2" zoomScaleNormal="100" workbookViewId="0">
      <selection activeCell="G50" sqref="G50:I50"/>
    </sheetView>
  </sheetViews>
  <sheetFormatPr defaultRowHeight="15.75" x14ac:dyDescent="0.25"/>
  <cols>
    <col min="1" max="1" width="4" style="140" customWidth="1"/>
    <col min="2" max="2" width="17.140625" style="140" customWidth="1"/>
    <col min="3" max="3" width="22" style="140" customWidth="1"/>
    <col min="4" max="4" width="18.140625" style="140" customWidth="1"/>
    <col min="5" max="5" width="14.140625" style="140" customWidth="1"/>
    <col min="6" max="6" width="17.42578125" style="140" customWidth="1"/>
    <col min="7" max="7" width="12.7109375" style="140" customWidth="1"/>
    <col min="8" max="8" width="17.7109375" style="140" customWidth="1"/>
    <col min="9" max="9" width="12" style="140" customWidth="1"/>
    <col min="10" max="10" width="18.7109375" style="140" customWidth="1"/>
    <col min="11" max="11" width="12" style="140" customWidth="1"/>
    <col min="12" max="16384" width="9.140625" style="140"/>
  </cols>
  <sheetData>
    <row r="1" spans="1:11" ht="36" customHeight="1" x14ac:dyDescent="0.25">
      <c r="A1" s="342" t="s">
        <v>423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</row>
    <row r="2" spans="1:11" x14ac:dyDescent="0.25">
      <c r="A2" s="85"/>
      <c r="B2" s="85"/>
      <c r="C2" s="85"/>
      <c r="D2" s="85"/>
      <c r="E2" s="85"/>
      <c r="F2" s="85"/>
      <c r="G2" s="85"/>
      <c r="H2" s="85"/>
      <c r="I2" s="85"/>
      <c r="J2" s="85"/>
      <c r="K2" s="38" t="s">
        <v>200</v>
      </c>
    </row>
    <row r="3" spans="1:11" x14ac:dyDescent="0.25">
      <c r="A3" s="321" t="s">
        <v>201</v>
      </c>
      <c r="B3" s="322" t="s">
        <v>424</v>
      </c>
      <c r="C3" s="322" t="s">
        <v>317</v>
      </c>
      <c r="D3" s="343" t="s">
        <v>425</v>
      </c>
      <c r="E3" s="343"/>
      <c r="F3" s="343"/>
      <c r="G3" s="343"/>
      <c r="H3" s="343" t="s">
        <v>426</v>
      </c>
      <c r="I3" s="343"/>
      <c r="J3" s="343"/>
      <c r="K3" s="343"/>
    </row>
    <row r="4" spans="1:11" x14ac:dyDescent="0.25">
      <c r="A4" s="321"/>
      <c r="B4" s="322"/>
      <c r="C4" s="322"/>
      <c r="D4" s="321" t="s">
        <v>318</v>
      </c>
      <c r="E4" s="321"/>
      <c r="F4" s="321" t="s">
        <v>319</v>
      </c>
      <c r="G4" s="321"/>
      <c r="H4" s="321" t="s">
        <v>318</v>
      </c>
      <c r="I4" s="321"/>
      <c r="J4" s="321" t="s">
        <v>319</v>
      </c>
      <c r="K4" s="321"/>
    </row>
    <row r="5" spans="1:11" ht="32.25" customHeight="1" x14ac:dyDescent="0.25">
      <c r="A5" s="321"/>
      <c r="B5" s="322"/>
      <c r="C5" s="322"/>
      <c r="D5" s="128" t="s">
        <v>320</v>
      </c>
      <c r="E5" s="128" t="s">
        <v>321</v>
      </c>
      <c r="F5" s="128" t="s">
        <v>320</v>
      </c>
      <c r="G5" s="128" t="s">
        <v>321</v>
      </c>
      <c r="H5" s="128" t="s">
        <v>320</v>
      </c>
      <c r="I5" s="128" t="s">
        <v>321</v>
      </c>
      <c r="J5" s="128" t="s">
        <v>320</v>
      </c>
      <c r="K5" s="128" t="s">
        <v>321</v>
      </c>
    </row>
    <row r="6" spans="1:11" ht="91.5" customHeight="1" x14ac:dyDescent="0.25">
      <c r="A6" s="119">
        <v>1</v>
      </c>
      <c r="B6" s="111" t="s">
        <v>427</v>
      </c>
      <c r="C6" s="111" t="s">
        <v>428</v>
      </c>
      <c r="D6" s="110">
        <v>1284.33</v>
      </c>
      <c r="E6" s="110">
        <v>770.6</v>
      </c>
      <c r="F6" s="110">
        <v>1348.55</v>
      </c>
      <c r="G6" s="110">
        <v>809.12</v>
      </c>
      <c r="H6" s="141">
        <v>2006.34</v>
      </c>
      <c r="I6" s="110">
        <v>1100.08</v>
      </c>
      <c r="J6" s="110">
        <v>1925.13</v>
      </c>
      <c r="K6" s="110">
        <v>1155.08</v>
      </c>
    </row>
    <row r="7" spans="1:11" ht="95.25" customHeight="1" x14ac:dyDescent="0.25">
      <c r="A7" s="119">
        <v>2</v>
      </c>
      <c r="B7" s="111" t="s">
        <v>429</v>
      </c>
      <c r="C7" s="111" t="s">
        <v>430</v>
      </c>
      <c r="D7" s="110">
        <v>1063.1600000000001</v>
      </c>
      <c r="E7" s="110">
        <v>637.89</v>
      </c>
      <c r="F7" s="110">
        <v>1116.31</v>
      </c>
      <c r="G7" s="110">
        <v>669.79</v>
      </c>
      <c r="H7" s="141">
        <v>1663.16</v>
      </c>
      <c r="I7" s="110">
        <v>911.27</v>
      </c>
      <c r="J7" s="110">
        <v>1594.74</v>
      </c>
      <c r="K7" s="110">
        <v>956.84</v>
      </c>
    </row>
    <row r="8" spans="1:11" ht="93" customHeight="1" x14ac:dyDescent="0.25">
      <c r="A8" s="119">
        <v>3</v>
      </c>
      <c r="B8" s="111" t="s">
        <v>431</v>
      </c>
      <c r="C8" s="111" t="s">
        <v>432</v>
      </c>
      <c r="D8" s="110">
        <v>1683.98</v>
      </c>
      <c r="E8" s="110">
        <v>1010.38</v>
      </c>
      <c r="F8" s="110">
        <v>1768.18</v>
      </c>
      <c r="G8" s="110">
        <v>1060.9000000000001</v>
      </c>
      <c r="H8" s="141">
        <v>2639.94</v>
      </c>
      <c r="I8" s="110">
        <v>1443.41</v>
      </c>
      <c r="J8" s="110">
        <v>2525.96</v>
      </c>
      <c r="K8" s="110">
        <v>1515.58</v>
      </c>
    </row>
    <row r="10" spans="1:11" x14ac:dyDescent="0.25">
      <c r="A10" s="142" t="s">
        <v>303</v>
      </c>
      <c r="B10" s="318" t="s">
        <v>333</v>
      </c>
      <c r="C10" s="318"/>
      <c r="D10" s="318"/>
      <c r="E10" s="318"/>
      <c r="F10" s="318"/>
      <c r="G10" s="318"/>
      <c r="H10" s="318"/>
      <c r="I10" s="318"/>
      <c r="J10" s="318"/>
      <c r="K10" s="318"/>
    </row>
    <row r="11" spans="1:11" x14ac:dyDescent="0.2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</row>
  </sheetData>
  <mergeCells count="11">
    <mergeCell ref="B10:K10"/>
    <mergeCell ref="A1:K1"/>
    <mergeCell ref="A3:A5"/>
    <mergeCell ref="B3:B5"/>
    <mergeCell ref="C3:C5"/>
    <mergeCell ref="D3:G3"/>
    <mergeCell ref="H3:K3"/>
    <mergeCell ref="D4:E4"/>
    <mergeCell ref="F4:G4"/>
    <mergeCell ref="H4:I4"/>
    <mergeCell ref="J4:K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63108-EB04-42DE-8CB0-174245200590}">
  <sheetPr>
    <pageSetUpPr fitToPage="1"/>
  </sheetPr>
  <dimension ref="A1:I16"/>
  <sheetViews>
    <sheetView zoomScale="90" zoomScaleNormal="90" workbookViewId="0">
      <selection activeCell="G50" sqref="G50:I50"/>
    </sheetView>
  </sheetViews>
  <sheetFormatPr defaultRowHeight="15.75" x14ac:dyDescent="0.25"/>
  <cols>
    <col min="1" max="1" width="4.5703125" style="44" customWidth="1"/>
    <col min="2" max="2" width="28.140625" style="44" customWidth="1"/>
    <col min="3" max="3" width="15.28515625" style="44" customWidth="1"/>
    <col min="4" max="4" width="21.42578125" style="44" customWidth="1"/>
    <col min="5" max="5" width="18.140625" style="44" customWidth="1"/>
    <col min="6" max="6" width="19" style="44" customWidth="1"/>
    <col min="7" max="7" width="15" style="44" customWidth="1"/>
    <col min="8" max="8" width="14.85546875" style="44" customWidth="1"/>
    <col min="9" max="9" width="27.85546875" style="44" customWidth="1"/>
    <col min="10" max="16384" width="9.140625" style="44"/>
  </cols>
  <sheetData>
    <row r="1" spans="1:9" ht="28.5" customHeight="1" x14ac:dyDescent="0.25">
      <c r="A1" s="236" t="s">
        <v>434</v>
      </c>
      <c r="B1" s="236"/>
      <c r="C1" s="236"/>
      <c r="D1" s="236"/>
      <c r="E1" s="236"/>
      <c r="F1" s="236"/>
      <c r="G1" s="236"/>
      <c r="H1" s="236"/>
      <c r="I1" s="236"/>
    </row>
    <row r="2" spans="1:9" ht="18.75" x14ac:dyDescent="0.25">
      <c r="A2" s="133"/>
      <c r="B2" s="133"/>
      <c r="C2" s="133"/>
      <c r="D2" s="133"/>
      <c r="E2" s="133"/>
      <c r="F2" s="133"/>
      <c r="G2" s="133"/>
      <c r="H2" s="133"/>
      <c r="I2" s="133"/>
    </row>
    <row r="3" spans="1:9" ht="18.75" x14ac:dyDescent="0.25">
      <c r="A3" s="108" t="s">
        <v>433</v>
      </c>
      <c r="B3" s="133"/>
      <c r="C3" s="133"/>
      <c r="D3" s="133"/>
      <c r="E3" s="133"/>
      <c r="F3" s="133"/>
      <c r="G3" s="133"/>
      <c r="H3" s="133"/>
      <c r="I3" s="133"/>
    </row>
    <row r="4" spans="1:9" x14ac:dyDescent="0.25">
      <c r="A4" s="21"/>
      <c r="B4" s="21"/>
      <c r="C4" s="21"/>
      <c r="D4" s="22"/>
      <c r="E4" s="22"/>
      <c r="F4" s="22"/>
      <c r="G4" s="22"/>
      <c r="H4" s="22"/>
      <c r="I4" s="40" t="s">
        <v>200</v>
      </c>
    </row>
    <row r="5" spans="1:9" ht="28.5" customHeight="1" x14ac:dyDescent="0.25">
      <c r="A5" s="344" t="s">
        <v>201</v>
      </c>
      <c r="B5" s="347" t="s">
        <v>202</v>
      </c>
      <c r="C5" s="344" t="s">
        <v>203</v>
      </c>
      <c r="D5" s="238" t="s">
        <v>204</v>
      </c>
      <c r="E5" s="238"/>
      <c r="F5" s="238"/>
      <c r="G5" s="238"/>
      <c r="H5" s="238"/>
      <c r="I5" s="350"/>
    </row>
    <row r="6" spans="1:9" ht="31.5" x14ac:dyDescent="0.25">
      <c r="A6" s="345"/>
      <c r="B6" s="348"/>
      <c r="C6" s="345"/>
      <c r="D6" s="24" t="s">
        <v>205</v>
      </c>
      <c r="E6" s="287" t="s">
        <v>206</v>
      </c>
      <c r="F6" s="287" t="s">
        <v>207</v>
      </c>
      <c r="G6" s="238" t="s">
        <v>208</v>
      </c>
      <c r="H6" s="238"/>
      <c r="I6" s="350"/>
    </row>
    <row r="7" spans="1:9" ht="168.75" customHeight="1" x14ac:dyDescent="0.25">
      <c r="A7" s="346"/>
      <c r="B7" s="349"/>
      <c r="C7" s="346"/>
      <c r="D7" s="23" t="s">
        <v>209</v>
      </c>
      <c r="E7" s="288"/>
      <c r="F7" s="288"/>
      <c r="G7" s="23" t="s">
        <v>210</v>
      </c>
      <c r="H7" s="26" t="s">
        <v>211</v>
      </c>
      <c r="I7" s="27" t="s">
        <v>212</v>
      </c>
    </row>
    <row r="8" spans="1:9" ht="31.5" x14ac:dyDescent="0.25">
      <c r="A8" s="23">
        <v>1</v>
      </c>
      <c r="B8" s="41" t="s">
        <v>213</v>
      </c>
      <c r="C8" s="28">
        <v>1703.5</v>
      </c>
      <c r="D8" s="28">
        <v>393</v>
      </c>
      <c r="E8" s="29">
        <v>1888.07</v>
      </c>
      <c r="F8" s="29"/>
      <c r="G8" s="28"/>
      <c r="H8" s="28">
        <v>393</v>
      </c>
      <c r="I8" s="30"/>
    </row>
    <row r="9" spans="1:9" ht="31.5" x14ac:dyDescent="0.25">
      <c r="A9" s="23">
        <v>2</v>
      </c>
      <c r="B9" s="42" t="s">
        <v>214</v>
      </c>
      <c r="C9" s="29">
        <v>2015.6</v>
      </c>
      <c r="D9" s="29">
        <v>287.89999999999998</v>
      </c>
      <c r="E9" s="31"/>
      <c r="F9" s="31"/>
      <c r="G9" s="29"/>
      <c r="H9" s="29">
        <v>287.89999999999998</v>
      </c>
      <c r="I9" s="32">
        <v>3078.15</v>
      </c>
    </row>
    <row r="10" spans="1:9" ht="31.5" x14ac:dyDescent="0.25">
      <c r="A10" s="23">
        <v>3</v>
      </c>
      <c r="B10" s="41" t="s">
        <v>215</v>
      </c>
      <c r="C10" s="29">
        <v>2407.17</v>
      </c>
      <c r="D10" s="29">
        <v>516.29999999999995</v>
      </c>
      <c r="E10" s="31"/>
      <c r="F10" s="31"/>
      <c r="G10" s="33">
        <v>635.79999999999995</v>
      </c>
      <c r="H10" s="29">
        <v>516.29999999999995</v>
      </c>
      <c r="I10" s="32"/>
    </row>
    <row r="11" spans="1:9" ht="31.5" x14ac:dyDescent="0.25">
      <c r="A11" s="23">
        <v>4</v>
      </c>
      <c r="B11" s="41" t="s">
        <v>216</v>
      </c>
      <c r="C11" s="29">
        <v>1433.2</v>
      </c>
      <c r="D11" s="29">
        <v>287.89999999999998</v>
      </c>
      <c r="E11" s="31"/>
      <c r="F11" s="31"/>
      <c r="G11" s="29"/>
      <c r="H11" s="29">
        <v>287.89999999999998</v>
      </c>
      <c r="I11" s="32"/>
    </row>
    <row r="12" spans="1:9" ht="69" customHeight="1" x14ac:dyDescent="0.25">
      <c r="A12" s="23">
        <v>5</v>
      </c>
      <c r="B12" s="41" t="s">
        <v>217</v>
      </c>
      <c r="C12" s="33" t="s">
        <v>218</v>
      </c>
      <c r="D12" s="29">
        <v>2435.27</v>
      </c>
      <c r="E12" s="31"/>
      <c r="F12" s="31"/>
      <c r="G12" s="29"/>
      <c r="H12" s="29">
        <v>2435.27</v>
      </c>
      <c r="I12" s="32"/>
    </row>
    <row r="13" spans="1:9" x14ac:dyDescent="0.25">
      <c r="A13" s="23">
        <v>6</v>
      </c>
      <c r="B13" s="41" t="s">
        <v>219</v>
      </c>
      <c r="C13" s="29" t="s">
        <v>220</v>
      </c>
      <c r="D13" s="29">
        <v>287.83</v>
      </c>
      <c r="E13" s="31"/>
      <c r="F13" s="31"/>
      <c r="G13" s="29"/>
      <c r="H13" s="29">
        <v>287.83</v>
      </c>
      <c r="I13" s="32"/>
    </row>
    <row r="14" spans="1:9" ht="48" customHeight="1" x14ac:dyDescent="0.25">
      <c r="A14" s="23">
        <v>7</v>
      </c>
      <c r="B14" s="41" t="s">
        <v>221</v>
      </c>
      <c r="C14" s="29" t="s">
        <v>220</v>
      </c>
      <c r="D14" s="29" t="s">
        <v>220</v>
      </c>
      <c r="E14" s="31"/>
      <c r="F14" s="31"/>
      <c r="G14" s="29">
        <v>2966.6</v>
      </c>
      <c r="H14" s="29" t="s">
        <v>220</v>
      </c>
      <c r="I14" s="32"/>
    </row>
    <row r="15" spans="1:9" ht="36.75" customHeight="1" x14ac:dyDescent="0.25">
      <c r="A15" s="23">
        <v>8</v>
      </c>
      <c r="B15" s="41" t="s">
        <v>222</v>
      </c>
      <c r="C15" s="29" t="s">
        <v>220</v>
      </c>
      <c r="D15" s="34">
        <v>597.5</v>
      </c>
      <c r="E15" s="35"/>
      <c r="F15" s="35"/>
      <c r="G15" s="29"/>
      <c r="H15" s="29">
        <v>597.5</v>
      </c>
      <c r="I15" s="32"/>
    </row>
    <row r="16" spans="1:9" x14ac:dyDescent="0.25">
      <c r="A16" s="43">
        <v>9</v>
      </c>
      <c r="B16" s="42" t="s">
        <v>223</v>
      </c>
      <c r="C16" s="32">
        <v>0</v>
      </c>
      <c r="D16" s="32">
        <v>564.70000000000005</v>
      </c>
      <c r="E16" s="36"/>
      <c r="F16" s="32">
        <v>1888.07</v>
      </c>
      <c r="G16" s="32">
        <v>0</v>
      </c>
      <c r="H16" s="32">
        <v>564.70000000000005</v>
      </c>
      <c r="I16" s="32">
        <v>0</v>
      </c>
    </row>
  </sheetData>
  <mergeCells count="8">
    <mergeCell ref="A1:I1"/>
    <mergeCell ref="A5:A7"/>
    <mergeCell ref="B5:B7"/>
    <mergeCell ref="C5:C7"/>
    <mergeCell ref="D5:I5"/>
    <mergeCell ref="E6:E7"/>
    <mergeCell ref="F6:F7"/>
    <mergeCell ref="G6:I6"/>
  </mergeCells>
  <printOptions horizontalCentered="1"/>
  <pageMargins left="0.78740157480314965" right="0.39370078740157483" top="0.98425196850393704" bottom="0.78740157480314965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41972-FA8E-403B-BE21-E3D2E47EE0E9}">
  <dimension ref="A2:C65"/>
  <sheetViews>
    <sheetView zoomScaleNormal="100" zoomScaleSheetLayoutView="80" workbookViewId="0">
      <selection activeCell="B78" sqref="B78"/>
    </sheetView>
  </sheetViews>
  <sheetFormatPr defaultRowHeight="15.75" outlineLevelRow="1" x14ac:dyDescent="0.25"/>
  <cols>
    <col min="1" max="1" width="5.28515625" style="1" bestFit="1" customWidth="1"/>
    <col min="2" max="2" width="94.7109375" style="46" customWidth="1"/>
    <col min="3" max="3" width="21.140625" style="46" customWidth="1"/>
    <col min="4" max="16384" width="9.140625" style="1"/>
  </cols>
  <sheetData>
    <row r="2" spans="1:3" hidden="1" x14ac:dyDescent="0.25">
      <c r="A2" s="269" t="s">
        <v>444</v>
      </c>
      <c r="B2" s="269"/>
      <c r="C2" s="269"/>
    </row>
    <row r="3" spans="1:3" ht="24.75" hidden="1" customHeight="1" x14ac:dyDescent="0.25">
      <c r="A3" s="269"/>
      <c r="B3" s="269"/>
      <c r="C3" s="269"/>
    </row>
    <row r="4" spans="1:3" hidden="1" x14ac:dyDescent="0.25">
      <c r="B4" s="85"/>
      <c r="C4" s="38" t="s">
        <v>200</v>
      </c>
    </row>
    <row r="5" spans="1:3" ht="15" hidden="1" customHeight="1" x14ac:dyDescent="0.25">
      <c r="A5" s="262" t="s">
        <v>0</v>
      </c>
      <c r="B5" s="262" t="s">
        <v>436</v>
      </c>
      <c r="C5" s="264" t="s">
        <v>442</v>
      </c>
    </row>
    <row r="6" spans="1:3" hidden="1" x14ac:dyDescent="0.25">
      <c r="A6" s="263"/>
      <c r="B6" s="263"/>
      <c r="C6" s="265"/>
    </row>
    <row r="7" spans="1:3" hidden="1" x14ac:dyDescent="0.25">
      <c r="A7" s="270" t="s">
        <v>1</v>
      </c>
      <c r="B7" s="100" t="s">
        <v>56</v>
      </c>
      <c r="C7" s="158">
        <v>867.96</v>
      </c>
    </row>
    <row r="8" spans="1:3" hidden="1" x14ac:dyDescent="0.25">
      <c r="A8" s="258"/>
      <c r="B8" s="100" t="s">
        <v>57</v>
      </c>
      <c r="C8" s="158">
        <v>5563.65</v>
      </c>
    </row>
    <row r="9" spans="1:3" ht="15" hidden="1" customHeight="1" x14ac:dyDescent="0.25">
      <c r="A9" s="258"/>
      <c r="B9" s="100" t="s">
        <v>58</v>
      </c>
      <c r="C9" s="158">
        <v>1081.78</v>
      </c>
    </row>
    <row r="10" spans="1:3" ht="15" hidden="1" customHeight="1" x14ac:dyDescent="0.25">
      <c r="A10" s="258"/>
      <c r="B10" s="100" t="s">
        <v>59</v>
      </c>
      <c r="C10" s="158">
        <v>1676.31</v>
      </c>
    </row>
    <row r="11" spans="1:3" hidden="1" x14ac:dyDescent="0.25">
      <c r="A11" s="258"/>
      <c r="B11" s="100" t="s">
        <v>60</v>
      </c>
      <c r="C11" s="158">
        <v>4835.2299999999996</v>
      </c>
    </row>
    <row r="12" spans="1:3" hidden="1" x14ac:dyDescent="0.25">
      <c r="A12" s="258"/>
      <c r="B12" s="100" t="s">
        <v>61</v>
      </c>
      <c r="C12" s="158">
        <v>1229.01</v>
      </c>
    </row>
    <row r="13" spans="1:3" ht="15" hidden="1" customHeight="1" x14ac:dyDescent="0.25">
      <c r="A13" s="258"/>
      <c r="B13" s="101" t="s">
        <v>62</v>
      </c>
      <c r="C13" s="158">
        <v>4706.0600000000004</v>
      </c>
    </row>
    <row r="14" spans="1:3" ht="15" hidden="1" customHeight="1" x14ac:dyDescent="0.25">
      <c r="A14" s="258"/>
      <c r="B14" s="100" t="s">
        <v>63</v>
      </c>
      <c r="C14" s="158">
        <v>1229.01</v>
      </c>
    </row>
    <row r="15" spans="1:3" hidden="1" x14ac:dyDescent="0.25">
      <c r="A15" s="258"/>
      <c r="B15" s="101" t="s">
        <v>64</v>
      </c>
      <c r="C15" s="158">
        <v>8440.81</v>
      </c>
    </row>
    <row r="16" spans="1:3" hidden="1" x14ac:dyDescent="0.25">
      <c r="A16" s="258"/>
      <c r="B16" s="100" t="s">
        <v>65</v>
      </c>
      <c r="C16" s="158">
        <v>3415.81</v>
      </c>
    </row>
    <row r="17" spans="1:3" hidden="1" x14ac:dyDescent="0.25">
      <c r="A17" s="258"/>
      <c r="B17" s="100" t="s">
        <v>66</v>
      </c>
      <c r="C17" s="158">
        <v>4884.3599999999997</v>
      </c>
    </row>
    <row r="18" spans="1:3" hidden="1" x14ac:dyDescent="0.25">
      <c r="A18" s="258"/>
      <c r="B18" s="101" t="s">
        <v>67</v>
      </c>
      <c r="C18" s="158">
        <v>1774.35</v>
      </c>
    </row>
    <row r="19" spans="1:3" hidden="1" x14ac:dyDescent="0.25">
      <c r="A19" s="258"/>
      <c r="B19" s="101" t="s">
        <v>68</v>
      </c>
      <c r="C19" s="158">
        <v>1710.91</v>
      </c>
    </row>
    <row r="20" spans="1:3" hidden="1" x14ac:dyDescent="0.25">
      <c r="A20" s="258"/>
      <c r="B20" s="101" t="s">
        <v>69</v>
      </c>
      <c r="C20" s="158">
        <v>7691.98</v>
      </c>
    </row>
    <row r="21" spans="1:3" hidden="1" x14ac:dyDescent="0.25">
      <c r="A21" s="258"/>
      <c r="B21" s="101" t="s">
        <v>70</v>
      </c>
      <c r="C21" s="158">
        <v>6831.47</v>
      </c>
    </row>
    <row r="22" spans="1:3" hidden="1" x14ac:dyDescent="0.25">
      <c r="A22" s="271"/>
      <c r="B22" s="102" t="s">
        <v>71</v>
      </c>
      <c r="C22" s="159">
        <v>6995.24</v>
      </c>
    </row>
    <row r="23" spans="1:3" hidden="1" x14ac:dyDescent="0.25">
      <c r="A23" s="47"/>
      <c r="B23" s="104"/>
      <c r="C23" s="155"/>
    </row>
    <row r="24" spans="1:3" hidden="1" x14ac:dyDescent="0.25">
      <c r="A24" s="257" t="s">
        <v>72</v>
      </c>
      <c r="B24" s="103" t="s">
        <v>56</v>
      </c>
      <c r="C24" s="156">
        <v>867.96</v>
      </c>
    </row>
    <row r="25" spans="1:3" hidden="1" x14ac:dyDescent="0.25">
      <c r="A25" s="258"/>
      <c r="B25" s="100" t="s">
        <v>57</v>
      </c>
      <c r="C25" s="157">
        <v>5563.65</v>
      </c>
    </row>
    <row r="26" spans="1:3" hidden="1" x14ac:dyDescent="0.25">
      <c r="A26" s="258"/>
      <c r="B26" s="100" t="s">
        <v>58</v>
      </c>
      <c r="C26" s="157">
        <v>1081.78</v>
      </c>
    </row>
    <row r="27" spans="1:3" hidden="1" x14ac:dyDescent="0.25">
      <c r="A27" s="258"/>
      <c r="B27" s="100" t="s">
        <v>59</v>
      </c>
      <c r="C27" s="157">
        <v>1676.31</v>
      </c>
    </row>
    <row r="28" spans="1:3" hidden="1" x14ac:dyDescent="0.25">
      <c r="A28" s="258"/>
      <c r="B28" s="100" t="s">
        <v>60</v>
      </c>
      <c r="C28" s="157">
        <v>4835.2299999999996</v>
      </c>
    </row>
    <row r="29" spans="1:3" hidden="1" x14ac:dyDescent="0.25">
      <c r="A29" s="258"/>
      <c r="B29" s="100" t="s">
        <v>61</v>
      </c>
      <c r="C29" s="157">
        <v>1229.01</v>
      </c>
    </row>
    <row r="30" spans="1:3" hidden="1" x14ac:dyDescent="0.25">
      <c r="A30" s="258"/>
      <c r="B30" s="101" t="s">
        <v>62</v>
      </c>
      <c r="C30" s="157">
        <v>5105.93</v>
      </c>
    </row>
    <row r="31" spans="1:3" hidden="1" x14ac:dyDescent="0.25">
      <c r="A31" s="258"/>
      <c r="B31" s="100" t="s">
        <v>63</v>
      </c>
      <c r="C31" s="157">
        <v>1229.01</v>
      </c>
    </row>
    <row r="32" spans="1:3" hidden="1" x14ac:dyDescent="0.25">
      <c r="A32" s="258"/>
      <c r="B32" s="101" t="s">
        <v>64</v>
      </c>
      <c r="C32" s="157">
        <v>8840.68</v>
      </c>
    </row>
    <row r="33" spans="1:3" hidden="1" x14ac:dyDescent="0.25">
      <c r="A33" s="258"/>
      <c r="B33" s="100" t="s">
        <v>65</v>
      </c>
      <c r="C33" s="157">
        <v>3415.81</v>
      </c>
    </row>
    <row r="34" spans="1:3" hidden="1" x14ac:dyDescent="0.25">
      <c r="A34" s="258"/>
      <c r="B34" s="100" t="s">
        <v>66</v>
      </c>
      <c r="C34" s="157">
        <v>4884.3599999999997</v>
      </c>
    </row>
    <row r="35" spans="1:3" hidden="1" x14ac:dyDescent="0.25">
      <c r="A35" s="258"/>
      <c r="B35" s="101" t="s">
        <v>67</v>
      </c>
      <c r="C35" s="157">
        <v>2656.12</v>
      </c>
    </row>
    <row r="36" spans="1:3" hidden="1" x14ac:dyDescent="0.25">
      <c r="A36" s="258"/>
      <c r="B36" s="101" t="s">
        <v>68</v>
      </c>
      <c r="C36" s="157">
        <v>2110.7800000000002</v>
      </c>
    </row>
    <row r="37" spans="1:3" hidden="1" x14ac:dyDescent="0.25">
      <c r="A37" s="258"/>
      <c r="B37" s="101" t="s">
        <v>69</v>
      </c>
      <c r="C37" s="157">
        <v>8091.85</v>
      </c>
    </row>
    <row r="38" spans="1:3" hidden="1" x14ac:dyDescent="0.25">
      <c r="A38" s="258"/>
      <c r="B38" s="101" t="s">
        <v>70</v>
      </c>
      <c r="C38" s="157">
        <v>7231.34</v>
      </c>
    </row>
    <row r="39" spans="1:3" hidden="1" x14ac:dyDescent="0.25">
      <c r="A39" s="259"/>
      <c r="B39" s="101" t="s">
        <v>71</v>
      </c>
      <c r="C39" s="157">
        <v>7395.11</v>
      </c>
    </row>
    <row r="40" spans="1:3" hidden="1" x14ac:dyDescent="0.25">
      <c r="B40" s="1"/>
      <c r="C40" s="1"/>
    </row>
    <row r="41" spans="1:3" hidden="1" x14ac:dyDescent="0.25"/>
    <row r="42" spans="1:3" ht="15.75" customHeight="1" x14ac:dyDescent="0.25">
      <c r="A42" s="236" t="s">
        <v>441</v>
      </c>
      <c r="B42" s="236"/>
      <c r="C42" s="236"/>
    </row>
    <row r="43" spans="1:3" ht="24" customHeight="1" x14ac:dyDescent="0.25">
      <c r="A43" s="236"/>
      <c r="B43" s="236"/>
      <c r="C43" s="236"/>
    </row>
    <row r="44" spans="1:3" ht="17.25" customHeight="1" x14ac:dyDescent="0.25">
      <c r="A44" s="46"/>
      <c r="B44" s="85"/>
      <c r="C44" s="1"/>
    </row>
    <row r="45" spans="1:3" ht="15" customHeight="1" x14ac:dyDescent="0.25">
      <c r="A45" s="262" t="s">
        <v>0</v>
      </c>
      <c r="B45" s="262" t="s">
        <v>443</v>
      </c>
      <c r="C45" s="264" t="s">
        <v>442</v>
      </c>
    </row>
    <row r="46" spans="1:3" x14ac:dyDescent="0.25">
      <c r="A46" s="263"/>
      <c r="B46" s="263"/>
      <c r="C46" s="265"/>
    </row>
    <row r="47" spans="1:3" hidden="1" x14ac:dyDescent="0.25">
      <c r="A47" s="266" t="s">
        <v>1</v>
      </c>
      <c r="B47" s="7" t="s">
        <v>17</v>
      </c>
      <c r="C47" s="8">
        <v>812.26</v>
      </c>
    </row>
    <row r="48" spans="1:3" hidden="1" x14ac:dyDescent="0.25">
      <c r="A48" s="267"/>
      <c r="B48" s="9" t="s">
        <v>18</v>
      </c>
      <c r="C48" s="8">
        <v>511.77</v>
      </c>
    </row>
    <row r="49" spans="1:3" hidden="1" x14ac:dyDescent="0.25">
      <c r="A49" s="267"/>
      <c r="B49" s="9">
        <v>25</v>
      </c>
      <c r="C49" s="8">
        <v>640</v>
      </c>
    </row>
    <row r="50" spans="1:3" hidden="1" x14ac:dyDescent="0.25">
      <c r="A50" s="267"/>
      <c r="B50" s="10" t="s">
        <v>19</v>
      </c>
      <c r="C50" s="8">
        <v>675.54</v>
      </c>
    </row>
    <row r="51" spans="1:3" hidden="1" x14ac:dyDescent="0.25">
      <c r="A51" s="267"/>
      <c r="B51" s="10" t="s">
        <v>20</v>
      </c>
      <c r="C51" s="8">
        <v>803.77</v>
      </c>
    </row>
    <row r="52" spans="1:3" hidden="1" x14ac:dyDescent="0.25">
      <c r="A52" s="268"/>
      <c r="B52" s="10" t="s">
        <v>21</v>
      </c>
      <c r="C52" s="8">
        <v>976.03</v>
      </c>
    </row>
    <row r="53" spans="1:3" hidden="1" x14ac:dyDescent="0.25">
      <c r="A53" s="78"/>
      <c r="B53" s="11"/>
      <c r="C53" s="12"/>
    </row>
    <row r="54" spans="1:3" hidden="1" x14ac:dyDescent="0.25">
      <c r="A54" s="249" t="s">
        <v>11</v>
      </c>
      <c r="B54" s="10" t="s">
        <v>17</v>
      </c>
      <c r="C54" s="8">
        <v>1212</v>
      </c>
    </row>
    <row r="55" spans="1:3" hidden="1" x14ac:dyDescent="0.25">
      <c r="A55" s="253"/>
      <c r="B55" s="10" t="s">
        <v>18</v>
      </c>
      <c r="C55" s="8">
        <v>911.51</v>
      </c>
    </row>
    <row r="56" spans="1:3" hidden="1" x14ac:dyDescent="0.25">
      <c r="A56" s="253"/>
      <c r="B56" s="10">
        <v>25</v>
      </c>
      <c r="C56" s="8">
        <v>1039.74</v>
      </c>
    </row>
    <row r="57" spans="1:3" hidden="1" x14ac:dyDescent="0.25">
      <c r="A57" s="253"/>
      <c r="B57" s="10">
        <v>35</v>
      </c>
      <c r="C57" s="8">
        <v>1203.51</v>
      </c>
    </row>
    <row r="58" spans="1:3" hidden="1" x14ac:dyDescent="0.25">
      <c r="A58" s="253"/>
      <c r="B58" s="10">
        <v>37.39</v>
      </c>
      <c r="C58" s="8">
        <v>1075.28</v>
      </c>
    </row>
    <row r="59" spans="1:3" x14ac:dyDescent="0.25">
      <c r="A59" s="253"/>
      <c r="B59" s="215">
        <v>36.380000000000003</v>
      </c>
      <c r="C59" s="12">
        <v>1375.77</v>
      </c>
    </row>
    <row r="60" spans="1:3" x14ac:dyDescent="0.25">
      <c r="A60" s="253"/>
      <c r="B60" s="215" t="s">
        <v>613</v>
      </c>
      <c r="C60" s="12">
        <v>803.77</v>
      </c>
    </row>
    <row r="61" spans="1:3" x14ac:dyDescent="0.25">
      <c r="A61" s="253"/>
      <c r="B61" s="215" t="s">
        <v>614</v>
      </c>
      <c r="C61" s="12">
        <v>976.03</v>
      </c>
    </row>
    <row r="62" spans="1:3" outlineLevel="1" x14ac:dyDescent="0.25">
      <c r="A62" s="253"/>
      <c r="B62" s="215" t="s">
        <v>617</v>
      </c>
      <c r="C62" s="12">
        <v>675.54</v>
      </c>
    </row>
    <row r="63" spans="1:3" outlineLevel="1" x14ac:dyDescent="0.25">
      <c r="A63" s="250"/>
      <c r="B63" s="216" t="s">
        <v>25</v>
      </c>
      <c r="C63" s="12">
        <v>976.03</v>
      </c>
    </row>
    <row r="64" spans="1:3" ht="39.75" hidden="1" customHeight="1" x14ac:dyDescent="0.25">
      <c r="A64" s="160" t="s">
        <v>303</v>
      </c>
      <c r="B64" s="260" t="s">
        <v>438</v>
      </c>
      <c r="C64" s="260"/>
    </row>
    <row r="65" spans="1:3" ht="67.5" hidden="1" customHeight="1" x14ac:dyDescent="0.25">
      <c r="A65" s="122" t="s">
        <v>439</v>
      </c>
      <c r="B65" s="261" t="s">
        <v>440</v>
      </c>
      <c r="C65" s="261"/>
    </row>
  </sheetData>
  <mergeCells count="14">
    <mergeCell ref="A2:C3"/>
    <mergeCell ref="A5:A6"/>
    <mergeCell ref="B5:B6"/>
    <mergeCell ref="C5:C6"/>
    <mergeCell ref="A7:A22"/>
    <mergeCell ref="A24:A39"/>
    <mergeCell ref="B64:C64"/>
    <mergeCell ref="B65:C65"/>
    <mergeCell ref="A42:C43"/>
    <mergeCell ref="A45:A46"/>
    <mergeCell ref="B45:B46"/>
    <mergeCell ref="C45:C46"/>
    <mergeCell ref="A47:A52"/>
    <mergeCell ref="A54:A63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29E89-3DB8-42DA-880E-D7522819808A}">
  <dimension ref="A1:L91"/>
  <sheetViews>
    <sheetView zoomScale="70" zoomScaleNormal="70" workbookViewId="0">
      <selection activeCell="P90" sqref="P90"/>
    </sheetView>
  </sheetViews>
  <sheetFormatPr defaultRowHeight="15" x14ac:dyDescent="0.25"/>
  <cols>
    <col min="1" max="1" width="16.42578125" style="183" customWidth="1"/>
    <col min="2" max="2" width="50.7109375" style="184" customWidth="1"/>
    <col min="3" max="3" width="16.42578125" style="185" customWidth="1"/>
    <col min="4" max="4" width="16.42578125" style="183" customWidth="1"/>
    <col min="5" max="5" width="50.7109375" style="184" customWidth="1"/>
    <col min="6" max="6" width="16.42578125" style="185" customWidth="1"/>
    <col min="7" max="7" width="16.42578125" style="186" customWidth="1"/>
    <col min="8" max="8" width="50.7109375" style="187" customWidth="1"/>
    <col min="9" max="9" width="16.42578125" style="188" customWidth="1"/>
    <col min="10" max="10" width="16.42578125" style="186" hidden="1" customWidth="1"/>
    <col min="11" max="11" width="50.7109375" style="186" hidden="1" customWidth="1"/>
    <col min="12" max="12" width="16.42578125" style="186" hidden="1" customWidth="1"/>
    <col min="13" max="13" width="0" hidden="1" customWidth="1"/>
  </cols>
  <sheetData>
    <row r="1" spans="1:12" ht="20.25" x14ac:dyDescent="0.25">
      <c r="A1" s="352" t="s">
        <v>596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2" ht="15.75" x14ac:dyDescent="0.25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15.75" x14ac:dyDescent="0.25">
      <c r="A3" s="351" t="s">
        <v>543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</row>
    <row r="4" spans="1:12" ht="47.25" customHeight="1" x14ac:dyDescent="0.25">
      <c r="A4" s="353" t="s">
        <v>539</v>
      </c>
      <c r="B4" s="353"/>
      <c r="C4" s="353"/>
      <c r="D4" s="353" t="s">
        <v>540</v>
      </c>
      <c r="E4" s="353"/>
      <c r="F4" s="353"/>
      <c r="G4" s="353" t="s">
        <v>545</v>
      </c>
      <c r="H4" s="353"/>
      <c r="I4" s="353"/>
      <c r="J4" s="353" t="s">
        <v>546</v>
      </c>
      <c r="K4" s="353"/>
      <c r="L4" s="353"/>
    </row>
    <row r="5" spans="1:12" ht="31.5" hidden="1" customHeight="1" x14ac:dyDescent="0.25">
      <c r="A5" s="354" t="s">
        <v>537</v>
      </c>
      <c r="B5" s="354"/>
      <c r="C5" s="354"/>
      <c r="D5" s="355" t="s">
        <v>544</v>
      </c>
      <c r="E5" s="353"/>
      <c r="F5" s="353"/>
      <c r="G5" s="353" t="s">
        <v>544</v>
      </c>
      <c r="H5" s="353"/>
      <c r="I5" s="353"/>
      <c r="J5" s="353" t="s">
        <v>544</v>
      </c>
      <c r="K5" s="353"/>
      <c r="L5" s="353"/>
    </row>
    <row r="6" spans="1:12" s="162" customFormat="1" ht="15" hidden="1" customHeight="1" x14ac:dyDescent="0.25">
      <c r="A6" s="176" t="s">
        <v>464</v>
      </c>
      <c r="B6" s="174" t="s">
        <v>316</v>
      </c>
      <c r="C6" s="200" t="s">
        <v>339</v>
      </c>
      <c r="D6" s="201" t="s">
        <v>464</v>
      </c>
      <c r="E6" s="174" t="s">
        <v>316</v>
      </c>
      <c r="F6" s="200" t="s">
        <v>339</v>
      </c>
      <c r="G6" s="174" t="s">
        <v>464</v>
      </c>
      <c r="H6" s="174" t="s">
        <v>316</v>
      </c>
      <c r="I6" s="202" t="s">
        <v>339</v>
      </c>
      <c r="J6" s="174" t="s">
        <v>464</v>
      </c>
      <c r="K6" s="176" t="s">
        <v>316</v>
      </c>
      <c r="L6" s="174" t="s">
        <v>339</v>
      </c>
    </row>
    <row r="7" spans="1:12" ht="30" hidden="1" x14ac:dyDescent="0.25">
      <c r="A7" s="169" t="s">
        <v>525</v>
      </c>
      <c r="B7" s="164" t="s">
        <v>467</v>
      </c>
      <c r="C7" s="170">
        <v>464.15</v>
      </c>
      <c r="D7" s="168" t="s">
        <v>525</v>
      </c>
      <c r="E7" s="164" t="s">
        <v>467</v>
      </c>
      <c r="F7" s="165">
        <v>464.15</v>
      </c>
      <c r="G7" s="169" t="s">
        <v>525</v>
      </c>
      <c r="H7" s="164" t="s">
        <v>467</v>
      </c>
      <c r="I7" s="165">
        <v>464.15</v>
      </c>
      <c r="J7" s="169" t="s">
        <v>525</v>
      </c>
      <c r="K7" s="164" t="s">
        <v>467</v>
      </c>
      <c r="L7" s="165">
        <v>464.15</v>
      </c>
    </row>
    <row r="8" spans="1:12" ht="30" hidden="1" x14ac:dyDescent="0.25">
      <c r="A8" s="169" t="s">
        <v>603</v>
      </c>
      <c r="B8" s="164" t="s">
        <v>469</v>
      </c>
      <c r="C8" s="170">
        <v>303.25</v>
      </c>
      <c r="D8" s="168" t="s">
        <v>603</v>
      </c>
      <c r="E8" s="164" t="s">
        <v>469</v>
      </c>
      <c r="F8" s="165">
        <v>303.25</v>
      </c>
      <c r="G8" s="169" t="s">
        <v>603</v>
      </c>
      <c r="H8" s="164" t="s">
        <v>469</v>
      </c>
      <c r="I8" s="165">
        <v>303.25</v>
      </c>
      <c r="J8" s="169" t="s">
        <v>603</v>
      </c>
      <c r="K8" s="164" t="s">
        <v>469</v>
      </c>
      <c r="L8" s="165">
        <v>303.25</v>
      </c>
    </row>
    <row r="9" spans="1:12" ht="30" hidden="1" x14ac:dyDescent="0.25">
      <c r="A9" s="169" t="s">
        <v>604</v>
      </c>
      <c r="B9" s="164" t="s">
        <v>471</v>
      </c>
      <c r="C9" s="170">
        <v>474.53</v>
      </c>
      <c r="D9" s="168" t="s">
        <v>604</v>
      </c>
      <c r="E9" s="164" t="s">
        <v>471</v>
      </c>
      <c r="F9" s="165">
        <v>474.53</v>
      </c>
      <c r="G9" s="169" t="s">
        <v>604</v>
      </c>
      <c r="H9" s="164" t="s">
        <v>471</v>
      </c>
      <c r="I9" s="165">
        <v>474.53</v>
      </c>
      <c r="J9" s="169" t="s">
        <v>604</v>
      </c>
      <c r="K9" s="164" t="s">
        <v>471</v>
      </c>
      <c r="L9" s="165">
        <v>474.53</v>
      </c>
    </row>
    <row r="10" spans="1:12" ht="30" hidden="1" x14ac:dyDescent="0.25">
      <c r="A10" s="169" t="s">
        <v>605</v>
      </c>
      <c r="B10" s="164" t="s">
        <v>473</v>
      </c>
      <c r="C10" s="170">
        <v>240</v>
      </c>
      <c r="D10" s="168" t="s">
        <v>605</v>
      </c>
      <c r="E10" s="164" t="s">
        <v>473</v>
      </c>
      <c r="F10" s="165">
        <v>240</v>
      </c>
      <c r="G10" s="169" t="s">
        <v>605</v>
      </c>
      <c r="H10" s="164" t="s">
        <v>473</v>
      </c>
      <c r="I10" s="165">
        <v>240</v>
      </c>
      <c r="J10" s="169" t="s">
        <v>605</v>
      </c>
      <c r="K10" s="164" t="s">
        <v>473</v>
      </c>
      <c r="L10" s="165">
        <v>240</v>
      </c>
    </row>
    <row r="11" spans="1:12" ht="90" hidden="1" x14ac:dyDescent="0.25">
      <c r="A11" s="169" t="s">
        <v>474</v>
      </c>
      <c r="B11" s="164" t="s">
        <v>475</v>
      </c>
      <c r="C11" s="170">
        <v>1390.11</v>
      </c>
      <c r="D11" s="168" t="s">
        <v>474</v>
      </c>
      <c r="E11" s="164" t="s">
        <v>475</v>
      </c>
      <c r="F11" s="165">
        <v>1390.11</v>
      </c>
      <c r="G11" s="169" t="s">
        <v>474</v>
      </c>
      <c r="H11" s="164" t="s">
        <v>475</v>
      </c>
      <c r="I11" s="165">
        <v>1390.11</v>
      </c>
      <c r="J11" s="169" t="s">
        <v>474</v>
      </c>
      <c r="K11" s="164" t="s">
        <v>475</v>
      </c>
      <c r="L11" s="165">
        <v>1390.11</v>
      </c>
    </row>
    <row r="12" spans="1:12" ht="30" hidden="1" x14ac:dyDescent="0.25">
      <c r="A12" s="169" t="s">
        <v>476</v>
      </c>
      <c r="B12" s="164" t="s">
        <v>110</v>
      </c>
      <c r="C12" s="170">
        <v>404</v>
      </c>
      <c r="D12" s="168" t="s">
        <v>478</v>
      </c>
      <c r="E12" s="164" t="s">
        <v>114</v>
      </c>
      <c r="F12" s="165">
        <v>237.11</v>
      </c>
      <c r="G12" s="169" t="s">
        <v>478</v>
      </c>
      <c r="H12" s="164" t="s">
        <v>114</v>
      </c>
      <c r="I12" s="165">
        <v>237.11</v>
      </c>
      <c r="J12" s="169" t="s">
        <v>478</v>
      </c>
      <c r="K12" s="164" t="s">
        <v>114</v>
      </c>
      <c r="L12" s="165">
        <v>237.11</v>
      </c>
    </row>
    <row r="13" spans="1:12" ht="57" hidden="1" customHeight="1" x14ac:dyDescent="0.25">
      <c r="A13" s="169" t="s">
        <v>477</v>
      </c>
      <c r="B13" s="164" t="s">
        <v>112</v>
      </c>
      <c r="C13" s="170">
        <v>669.23</v>
      </c>
      <c r="D13" s="168" t="s">
        <v>541</v>
      </c>
      <c r="E13" s="164" t="s">
        <v>542</v>
      </c>
      <c r="F13" s="165">
        <v>669.23</v>
      </c>
      <c r="G13" s="169" t="s">
        <v>541</v>
      </c>
      <c r="H13" s="164" t="s">
        <v>542</v>
      </c>
      <c r="I13" s="165">
        <v>669.23</v>
      </c>
      <c r="J13" s="169" t="s">
        <v>541</v>
      </c>
      <c r="K13" s="164" t="s">
        <v>542</v>
      </c>
      <c r="L13" s="165">
        <v>669.23</v>
      </c>
    </row>
    <row r="14" spans="1:12" ht="30" hidden="1" x14ac:dyDescent="0.25">
      <c r="A14" s="169" t="s">
        <v>478</v>
      </c>
      <c r="B14" s="164" t="s">
        <v>114</v>
      </c>
      <c r="C14" s="170">
        <v>237.11</v>
      </c>
      <c r="D14" s="163" t="s">
        <v>577</v>
      </c>
      <c r="E14" s="164" t="s">
        <v>484</v>
      </c>
      <c r="F14" s="170">
        <v>562.58000000000004</v>
      </c>
      <c r="G14" s="164" t="s">
        <v>577</v>
      </c>
      <c r="H14" s="164" t="s">
        <v>484</v>
      </c>
      <c r="I14" s="170">
        <v>562.58000000000004</v>
      </c>
      <c r="J14" s="164" t="s">
        <v>577</v>
      </c>
      <c r="K14" s="164" t="s">
        <v>484</v>
      </c>
      <c r="L14" s="172">
        <v>562.58000000000004</v>
      </c>
    </row>
    <row r="15" spans="1:12" ht="30" x14ac:dyDescent="0.25">
      <c r="A15" s="354" t="s">
        <v>538</v>
      </c>
      <c r="B15" s="354"/>
      <c r="C15" s="354"/>
      <c r="D15" s="163" t="s">
        <v>579</v>
      </c>
      <c r="E15" s="164" t="s">
        <v>486</v>
      </c>
      <c r="F15" s="165">
        <v>128.22999999999999</v>
      </c>
      <c r="G15" s="164" t="s">
        <v>579</v>
      </c>
      <c r="H15" s="164" t="s">
        <v>486</v>
      </c>
      <c r="I15" s="165">
        <v>128.22999999999999</v>
      </c>
      <c r="J15" s="164" t="s">
        <v>579</v>
      </c>
      <c r="K15" s="164" t="s">
        <v>486</v>
      </c>
      <c r="L15" s="167">
        <v>128.22999999999999</v>
      </c>
    </row>
    <row r="16" spans="1:12" ht="30" x14ac:dyDescent="0.25">
      <c r="A16" s="176" t="s">
        <v>464</v>
      </c>
      <c r="B16" s="174" t="s">
        <v>316</v>
      </c>
      <c r="C16" s="200" t="s">
        <v>339</v>
      </c>
      <c r="D16" s="163" t="s">
        <v>608</v>
      </c>
      <c r="E16" s="164" t="s">
        <v>488</v>
      </c>
      <c r="F16" s="165">
        <v>128.22999999999999</v>
      </c>
      <c r="G16" s="164" t="s">
        <v>608</v>
      </c>
      <c r="H16" s="164" t="s">
        <v>488</v>
      </c>
      <c r="I16" s="165">
        <v>128.22999999999999</v>
      </c>
      <c r="J16" s="164" t="s">
        <v>608</v>
      </c>
      <c r="K16" s="164" t="s">
        <v>488</v>
      </c>
      <c r="L16" s="167">
        <v>128.22999999999999</v>
      </c>
    </row>
    <row r="17" spans="1:12" hidden="1" x14ac:dyDescent="0.25">
      <c r="A17" s="169" t="s">
        <v>606</v>
      </c>
      <c r="B17" s="164" t="s">
        <v>480</v>
      </c>
      <c r="C17" s="170">
        <v>106.91</v>
      </c>
      <c r="D17" s="163" t="s">
        <v>581</v>
      </c>
      <c r="E17" s="164" t="s">
        <v>494</v>
      </c>
      <c r="F17" s="165">
        <v>128.22999999999999</v>
      </c>
      <c r="G17" s="164" t="s">
        <v>581</v>
      </c>
      <c r="H17" s="164" t="s">
        <v>494</v>
      </c>
      <c r="I17" s="165">
        <v>128.22999999999999</v>
      </c>
      <c r="J17" s="164" t="s">
        <v>581</v>
      </c>
      <c r="K17" s="164" t="s">
        <v>494</v>
      </c>
      <c r="L17" s="167">
        <v>128.22999999999999</v>
      </c>
    </row>
    <row r="18" spans="1:12" hidden="1" x14ac:dyDescent="0.25">
      <c r="A18" s="169" t="s">
        <v>607</v>
      </c>
      <c r="B18" s="164" t="s">
        <v>482</v>
      </c>
      <c r="C18" s="170">
        <v>106.91</v>
      </c>
      <c r="D18" s="163" t="s">
        <v>609</v>
      </c>
      <c r="E18" s="164" t="s">
        <v>496</v>
      </c>
      <c r="F18" s="165">
        <v>106.91</v>
      </c>
      <c r="G18" s="164" t="s">
        <v>609</v>
      </c>
      <c r="H18" s="164" t="s">
        <v>496</v>
      </c>
      <c r="I18" s="165">
        <v>106.91</v>
      </c>
      <c r="J18" s="164" t="s">
        <v>609</v>
      </c>
      <c r="K18" s="164" t="s">
        <v>496</v>
      </c>
      <c r="L18" s="167">
        <v>106.91</v>
      </c>
    </row>
    <row r="19" spans="1:12" ht="30" hidden="1" x14ac:dyDescent="0.25">
      <c r="A19" s="169" t="s">
        <v>577</v>
      </c>
      <c r="B19" s="164" t="s">
        <v>484</v>
      </c>
      <c r="C19" s="170">
        <v>562.58000000000004</v>
      </c>
      <c r="D19" s="163" t="s">
        <v>610</v>
      </c>
      <c r="E19" s="164" t="s">
        <v>498</v>
      </c>
      <c r="F19" s="170">
        <v>106.91</v>
      </c>
      <c r="G19" s="164" t="s">
        <v>610</v>
      </c>
      <c r="H19" s="164" t="s">
        <v>498</v>
      </c>
      <c r="I19" s="170">
        <v>106.91</v>
      </c>
      <c r="J19" s="164" t="s">
        <v>610</v>
      </c>
      <c r="K19" s="164" t="s">
        <v>498</v>
      </c>
      <c r="L19" s="172">
        <v>106.91</v>
      </c>
    </row>
    <row r="20" spans="1:12" ht="30" hidden="1" x14ac:dyDescent="0.25">
      <c r="A20" s="169" t="s">
        <v>579</v>
      </c>
      <c r="B20" s="164" t="s">
        <v>486</v>
      </c>
      <c r="C20" s="170">
        <v>128.22999999999999</v>
      </c>
      <c r="D20" s="163" t="s">
        <v>611</v>
      </c>
      <c r="E20" s="164" t="s">
        <v>500</v>
      </c>
      <c r="F20" s="165">
        <v>106.91</v>
      </c>
      <c r="G20" s="164" t="s">
        <v>611</v>
      </c>
      <c r="H20" s="164" t="s">
        <v>500</v>
      </c>
      <c r="I20" s="165">
        <v>106.91</v>
      </c>
      <c r="J20" s="164" t="s">
        <v>611</v>
      </c>
      <c r="K20" s="164" t="s">
        <v>500</v>
      </c>
      <c r="L20" s="167">
        <v>106.91</v>
      </c>
    </row>
    <row r="21" spans="1:12" ht="30" hidden="1" x14ac:dyDescent="0.25">
      <c r="A21" s="169" t="s">
        <v>608</v>
      </c>
      <c r="B21" s="164" t="s">
        <v>488</v>
      </c>
      <c r="C21" s="170">
        <v>128.22999999999999</v>
      </c>
      <c r="D21" s="163" t="s">
        <v>501</v>
      </c>
      <c r="E21" s="164" t="s">
        <v>502</v>
      </c>
      <c r="F21" s="165">
        <v>106.91</v>
      </c>
      <c r="G21" s="164" t="s">
        <v>501</v>
      </c>
      <c r="H21" s="164" t="s">
        <v>502</v>
      </c>
      <c r="I21" s="165">
        <v>106.91</v>
      </c>
      <c r="J21" s="164" t="s">
        <v>501</v>
      </c>
      <c r="K21" s="164" t="s">
        <v>502</v>
      </c>
      <c r="L21" s="167">
        <v>106.91</v>
      </c>
    </row>
    <row r="22" spans="1:12" ht="30" x14ac:dyDescent="0.25">
      <c r="A22" s="169" t="s">
        <v>489</v>
      </c>
      <c r="B22" s="164" t="s">
        <v>490</v>
      </c>
      <c r="C22" s="214">
        <v>156</v>
      </c>
      <c r="D22" s="163" t="s">
        <v>503</v>
      </c>
      <c r="E22" s="164" t="s">
        <v>504</v>
      </c>
      <c r="F22" s="165">
        <v>106.91</v>
      </c>
      <c r="G22" s="164" t="s">
        <v>503</v>
      </c>
      <c r="H22" s="164" t="s">
        <v>504</v>
      </c>
      <c r="I22" s="165">
        <v>106.91</v>
      </c>
      <c r="J22" s="164" t="s">
        <v>503</v>
      </c>
      <c r="K22" s="164" t="s">
        <v>504</v>
      </c>
      <c r="L22" s="167">
        <v>106.91</v>
      </c>
    </row>
    <row r="23" spans="1:12" ht="30" x14ac:dyDescent="0.25">
      <c r="A23" s="169" t="s">
        <v>491</v>
      </c>
      <c r="B23" s="164" t="s">
        <v>492</v>
      </c>
      <c r="C23" s="214">
        <v>159.88999999999999</v>
      </c>
      <c r="D23" s="163" t="s">
        <v>505</v>
      </c>
      <c r="E23" s="164" t="s">
        <v>506</v>
      </c>
      <c r="F23" s="165">
        <v>106.91</v>
      </c>
      <c r="G23" s="164" t="s">
        <v>505</v>
      </c>
      <c r="H23" s="164" t="s">
        <v>506</v>
      </c>
      <c r="I23" s="165">
        <v>106.91</v>
      </c>
      <c r="J23" s="164" t="s">
        <v>505</v>
      </c>
      <c r="K23" s="164" t="s">
        <v>506</v>
      </c>
      <c r="L23" s="167">
        <v>106.91</v>
      </c>
    </row>
    <row r="24" spans="1:12" ht="30" hidden="1" x14ac:dyDescent="0.25">
      <c r="A24" s="169" t="s">
        <v>581</v>
      </c>
      <c r="B24" s="164" t="s">
        <v>494</v>
      </c>
      <c r="C24" s="170">
        <v>128.22999999999999</v>
      </c>
      <c r="D24" s="163" t="s">
        <v>507</v>
      </c>
      <c r="E24" s="164" t="s">
        <v>508</v>
      </c>
      <c r="F24" s="165">
        <v>106.91</v>
      </c>
      <c r="G24" s="164" t="s">
        <v>507</v>
      </c>
      <c r="H24" s="164" t="s">
        <v>508</v>
      </c>
      <c r="I24" s="165">
        <v>106.91</v>
      </c>
      <c r="J24" s="164" t="s">
        <v>507</v>
      </c>
      <c r="K24" s="164" t="s">
        <v>508</v>
      </c>
      <c r="L24" s="167">
        <v>106.91</v>
      </c>
    </row>
    <row r="25" spans="1:12" ht="30" hidden="1" x14ac:dyDescent="0.25">
      <c r="A25" s="169" t="s">
        <v>609</v>
      </c>
      <c r="B25" s="164" t="s">
        <v>496</v>
      </c>
      <c r="C25" s="170">
        <v>106.91</v>
      </c>
      <c r="D25" s="163" t="s">
        <v>511</v>
      </c>
      <c r="E25" s="164" t="s">
        <v>512</v>
      </c>
      <c r="F25" s="165">
        <v>464.15</v>
      </c>
      <c r="G25" s="164" t="s">
        <v>511</v>
      </c>
      <c r="H25" s="164" t="s">
        <v>512</v>
      </c>
      <c r="I25" s="165">
        <v>464.15</v>
      </c>
      <c r="J25" s="164" t="s">
        <v>511</v>
      </c>
      <c r="K25" s="164" t="s">
        <v>512</v>
      </c>
      <c r="L25" s="167">
        <v>464.15</v>
      </c>
    </row>
    <row r="26" spans="1:12" ht="30" hidden="1" x14ac:dyDescent="0.25">
      <c r="A26" s="169" t="s">
        <v>610</v>
      </c>
      <c r="B26" s="164" t="s">
        <v>498</v>
      </c>
      <c r="C26" s="170">
        <v>106.91</v>
      </c>
      <c r="D26" s="163" t="s">
        <v>513</v>
      </c>
      <c r="E26" s="164" t="s">
        <v>514</v>
      </c>
      <c r="F26" s="165">
        <v>464.15</v>
      </c>
      <c r="G26" s="164" t="s">
        <v>513</v>
      </c>
      <c r="H26" s="164" t="s">
        <v>514</v>
      </c>
      <c r="I26" s="165">
        <v>464.15</v>
      </c>
      <c r="J26" s="164" t="s">
        <v>513</v>
      </c>
      <c r="K26" s="164" t="s">
        <v>514</v>
      </c>
      <c r="L26" s="167">
        <v>464.15</v>
      </c>
    </row>
    <row r="27" spans="1:12" ht="30" hidden="1" x14ac:dyDescent="0.25">
      <c r="A27" s="169" t="s">
        <v>611</v>
      </c>
      <c r="B27" s="164" t="s">
        <v>500</v>
      </c>
      <c r="C27" s="170">
        <v>106.91</v>
      </c>
      <c r="D27" s="163" t="s">
        <v>515</v>
      </c>
      <c r="E27" s="164" t="s">
        <v>516</v>
      </c>
      <c r="F27" s="165">
        <v>464.15</v>
      </c>
      <c r="G27" s="164" t="s">
        <v>515</v>
      </c>
      <c r="H27" s="164" t="s">
        <v>516</v>
      </c>
      <c r="I27" s="165">
        <v>464.15</v>
      </c>
      <c r="J27" s="164" t="s">
        <v>515</v>
      </c>
      <c r="K27" s="164" t="s">
        <v>516</v>
      </c>
      <c r="L27" s="167">
        <v>464.15</v>
      </c>
    </row>
    <row r="28" spans="1:12" ht="30" hidden="1" x14ac:dyDescent="0.25">
      <c r="A28" s="169" t="s">
        <v>501</v>
      </c>
      <c r="B28" s="164" t="s">
        <v>502</v>
      </c>
      <c r="C28" s="170">
        <v>106.91</v>
      </c>
      <c r="D28" s="163" t="s">
        <v>517</v>
      </c>
      <c r="E28" s="164" t="s">
        <v>518</v>
      </c>
      <c r="F28" s="165">
        <v>464.15</v>
      </c>
      <c r="G28" s="164" t="s">
        <v>517</v>
      </c>
      <c r="H28" s="164" t="s">
        <v>518</v>
      </c>
      <c r="I28" s="165">
        <v>464.15</v>
      </c>
      <c r="J28" s="164" t="s">
        <v>517</v>
      </c>
      <c r="K28" s="164" t="s">
        <v>518</v>
      </c>
      <c r="L28" s="167">
        <v>464.15</v>
      </c>
    </row>
    <row r="29" spans="1:12" ht="30" hidden="1" x14ac:dyDescent="0.25">
      <c r="A29" s="169" t="s">
        <v>503</v>
      </c>
      <c r="B29" s="164" t="s">
        <v>504</v>
      </c>
      <c r="C29" s="170">
        <v>106.91</v>
      </c>
      <c r="D29" s="163" t="s">
        <v>519</v>
      </c>
      <c r="E29" s="164" t="s">
        <v>520</v>
      </c>
      <c r="F29" s="165">
        <v>464.15</v>
      </c>
      <c r="G29" s="164" t="s">
        <v>519</v>
      </c>
      <c r="H29" s="164" t="s">
        <v>520</v>
      </c>
      <c r="I29" s="165">
        <v>464.15</v>
      </c>
      <c r="J29" s="164" t="s">
        <v>519</v>
      </c>
      <c r="K29" s="164" t="s">
        <v>520</v>
      </c>
      <c r="L29" s="167">
        <v>464.15</v>
      </c>
    </row>
    <row r="30" spans="1:12" ht="30" hidden="1" x14ac:dyDescent="0.25">
      <c r="A30" s="169" t="s">
        <v>505</v>
      </c>
      <c r="B30" s="164" t="s">
        <v>506</v>
      </c>
      <c r="C30" s="170">
        <v>106.91</v>
      </c>
      <c r="D30" s="163" t="s">
        <v>521</v>
      </c>
      <c r="E30" s="164" t="s">
        <v>522</v>
      </c>
      <c r="F30" s="165">
        <v>253.07</v>
      </c>
      <c r="G30" s="164" t="s">
        <v>521</v>
      </c>
      <c r="H30" s="164" t="s">
        <v>522</v>
      </c>
      <c r="I30" s="165">
        <v>253.07</v>
      </c>
      <c r="J30" s="164" t="s">
        <v>521</v>
      </c>
      <c r="K30" s="164" t="s">
        <v>522</v>
      </c>
      <c r="L30" s="167">
        <v>253.07</v>
      </c>
    </row>
    <row r="31" spans="1:12" ht="30" hidden="1" x14ac:dyDescent="0.25">
      <c r="A31" s="169" t="s">
        <v>507</v>
      </c>
      <c r="B31" s="164" t="s">
        <v>508</v>
      </c>
      <c r="C31" s="170">
        <v>106.91</v>
      </c>
      <c r="D31" s="163" t="s">
        <v>523</v>
      </c>
      <c r="E31" s="164" t="s">
        <v>524</v>
      </c>
      <c r="F31" s="165">
        <v>257.77</v>
      </c>
      <c r="G31" s="164" t="s">
        <v>523</v>
      </c>
      <c r="H31" s="164" t="s">
        <v>524</v>
      </c>
      <c r="I31" s="165">
        <v>257.77</v>
      </c>
      <c r="J31" s="164" t="s">
        <v>523</v>
      </c>
      <c r="K31" s="164" t="s">
        <v>524</v>
      </c>
      <c r="L31" s="167">
        <v>257.77</v>
      </c>
    </row>
    <row r="32" spans="1:12" ht="30" hidden="1" x14ac:dyDescent="0.25">
      <c r="A32" s="169" t="s">
        <v>509</v>
      </c>
      <c r="B32" s="164" t="s">
        <v>510</v>
      </c>
      <c r="C32" s="170">
        <v>464.15</v>
      </c>
      <c r="D32" s="163" t="s">
        <v>525</v>
      </c>
      <c r="E32" s="164" t="s">
        <v>467</v>
      </c>
      <c r="F32" s="165">
        <v>464.15</v>
      </c>
      <c r="G32" s="164" t="s">
        <v>525</v>
      </c>
      <c r="H32" s="164" t="s">
        <v>467</v>
      </c>
      <c r="I32" s="165">
        <v>464.15</v>
      </c>
      <c r="J32" s="164" t="s">
        <v>525</v>
      </c>
      <c r="K32" s="164" t="s">
        <v>467</v>
      </c>
      <c r="L32" s="167">
        <v>464.15</v>
      </c>
    </row>
    <row r="33" spans="1:12" ht="30" hidden="1" x14ac:dyDescent="0.25">
      <c r="A33" s="169" t="s">
        <v>511</v>
      </c>
      <c r="B33" s="164" t="s">
        <v>512</v>
      </c>
      <c r="C33" s="170">
        <v>464.15</v>
      </c>
      <c r="D33" s="168" t="s">
        <v>528</v>
      </c>
      <c r="E33" s="169" t="s">
        <v>529</v>
      </c>
      <c r="F33" s="170">
        <v>464.15</v>
      </c>
      <c r="G33" s="169" t="s">
        <v>528</v>
      </c>
      <c r="H33" s="164" t="s">
        <v>529</v>
      </c>
      <c r="I33" s="170">
        <v>464.15</v>
      </c>
      <c r="J33" s="169" t="s">
        <v>528</v>
      </c>
      <c r="K33" s="169" t="s">
        <v>529</v>
      </c>
      <c r="L33" s="172">
        <v>464.15</v>
      </c>
    </row>
    <row r="34" spans="1:12" ht="30" hidden="1" x14ac:dyDescent="0.25">
      <c r="A34" s="169" t="s">
        <v>513</v>
      </c>
      <c r="B34" s="164" t="s">
        <v>514</v>
      </c>
      <c r="C34" s="170">
        <v>464.15</v>
      </c>
      <c r="D34" s="168" t="s">
        <v>530</v>
      </c>
      <c r="E34" s="169" t="s">
        <v>531</v>
      </c>
      <c r="F34" s="170">
        <v>236.96</v>
      </c>
      <c r="G34" s="169" t="s">
        <v>530</v>
      </c>
      <c r="H34" s="164" t="s">
        <v>531</v>
      </c>
      <c r="I34" s="170">
        <v>236.96</v>
      </c>
      <c r="J34" s="169" t="s">
        <v>530</v>
      </c>
      <c r="K34" s="169" t="s">
        <v>531</v>
      </c>
      <c r="L34" s="172">
        <v>236.96</v>
      </c>
    </row>
    <row r="35" spans="1:12" ht="30" hidden="1" x14ac:dyDescent="0.25">
      <c r="A35" s="169" t="s">
        <v>515</v>
      </c>
      <c r="B35" s="164" t="s">
        <v>516</v>
      </c>
      <c r="C35" s="170">
        <v>464.15</v>
      </c>
      <c r="D35" s="168" t="s">
        <v>532</v>
      </c>
      <c r="E35" s="169" t="s">
        <v>533</v>
      </c>
      <c r="F35" s="170">
        <v>236.96</v>
      </c>
      <c r="G35" s="169" t="s">
        <v>532</v>
      </c>
      <c r="H35" s="164" t="s">
        <v>533</v>
      </c>
      <c r="I35" s="170">
        <v>236.96</v>
      </c>
      <c r="J35" s="169" t="s">
        <v>532</v>
      </c>
      <c r="K35" s="169" t="s">
        <v>533</v>
      </c>
      <c r="L35" s="172">
        <v>236.96</v>
      </c>
    </row>
    <row r="36" spans="1:12" hidden="1" x14ac:dyDescent="0.25">
      <c r="A36" s="169" t="s">
        <v>517</v>
      </c>
      <c r="B36" s="164" t="s">
        <v>518</v>
      </c>
      <c r="C36" s="170">
        <v>464.15</v>
      </c>
      <c r="D36" s="168" t="s">
        <v>534</v>
      </c>
      <c r="E36" s="169" t="s">
        <v>535</v>
      </c>
      <c r="F36" s="170">
        <v>120.08</v>
      </c>
      <c r="G36" s="169" t="s">
        <v>534</v>
      </c>
      <c r="H36" s="164" t="s">
        <v>535</v>
      </c>
      <c r="I36" s="170">
        <v>120.08</v>
      </c>
      <c r="J36" s="169" t="s">
        <v>534</v>
      </c>
      <c r="K36" s="169" t="s">
        <v>535</v>
      </c>
      <c r="L36" s="172">
        <v>120.08</v>
      </c>
    </row>
    <row r="37" spans="1:12" ht="30" hidden="1" x14ac:dyDescent="0.25">
      <c r="A37" s="169" t="s">
        <v>519</v>
      </c>
      <c r="B37" s="164" t="s">
        <v>520</v>
      </c>
      <c r="C37" s="170">
        <v>464.15</v>
      </c>
      <c r="D37" s="168" t="s">
        <v>385</v>
      </c>
      <c r="E37" s="164" t="s">
        <v>536</v>
      </c>
      <c r="F37" s="165">
        <v>525.86</v>
      </c>
      <c r="G37" s="169" t="s">
        <v>385</v>
      </c>
      <c r="H37" s="164" t="s">
        <v>536</v>
      </c>
      <c r="I37" s="165">
        <v>525.86</v>
      </c>
      <c r="J37" s="169" t="s">
        <v>385</v>
      </c>
      <c r="K37" s="164" t="s">
        <v>536</v>
      </c>
      <c r="L37" s="167">
        <v>525.86</v>
      </c>
    </row>
    <row r="38" spans="1:12" ht="30" hidden="1" x14ac:dyDescent="0.25">
      <c r="A38" s="169" t="s">
        <v>521</v>
      </c>
      <c r="B38" s="164" t="s">
        <v>522</v>
      </c>
      <c r="C38" s="170">
        <v>253.07</v>
      </c>
      <c r="D38" s="203"/>
      <c r="E38" s="204"/>
      <c r="F38" s="205"/>
      <c r="G38" s="206"/>
      <c r="H38" s="207"/>
      <c r="I38" s="208"/>
      <c r="J38" s="206"/>
      <c r="K38" s="206"/>
      <c r="L38" s="206"/>
    </row>
    <row r="39" spans="1:12" hidden="1" x14ac:dyDescent="0.25">
      <c r="A39" s="169" t="s">
        <v>523</v>
      </c>
      <c r="B39" s="164" t="s">
        <v>524</v>
      </c>
      <c r="C39" s="170">
        <v>257.77</v>
      </c>
      <c r="D39" s="203"/>
      <c r="E39" s="204"/>
      <c r="F39" s="205"/>
      <c r="G39" s="206"/>
      <c r="H39" s="207"/>
      <c r="I39" s="208"/>
      <c r="J39" s="206"/>
      <c r="K39" s="206"/>
      <c r="L39" s="206"/>
    </row>
    <row r="40" spans="1:12" ht="30" hidden="1" x14ac:dyDescent="0.25">
      <c r="A40" s="169" t="s">
        <v>525</v>
      </c>
      <c r="B40" s="164" t="s">
        <v>467</v>
      </c>
      <c r="C40" s="170">
        <v>464.15</v>
      </c>
      <c r="D40" s="203"/>
      <c r="E40" s="204"/>
      <c r="F40" s="205"/>
      <c r="G40" s="206"/>
      <c r="H40" s="207"/>
      <c r="I40" s="208"/>
      <c r="J40" s="206"/>
      <c r="K40" s="206"/>
      <c r="L40" s="206"/>
    </row>
    <row r="41" spans="1:12" ht="30" hidden="1" x14ac:dyDescent="0.25">
      <c r="A41" s="169" t="s">
        <v>526</v>
      </c>
      <c r="B41" s="164" t="s">
        <v>527</v>
      </c>
      <c r="C41" s="170">
        <v>464.15</v>
      </c>
      <c r="D41" s="203"/>
      <c r="E41" s="204"/>
      <c r="F41" s="205"/>
      <c r="G41" s="206"/>
      <c r="H41" s="207"/>
      <c r="I41" s="208"/>
      <c r="J41" s="206"/>
      <c r="K41" s="206"/>
      <c r="L41" s="206"/>
    </row>
    <row r="42" spans="1:12" hidden="1" x14ac:dyDescent="0.25">
      <c r="A42" s="169" t="s">
        <v>528</v>
      </c>
      <c r="B42" s="164" t="s">
        <v>529</v>
      </c>
      <c r="C42" s="170">
        <v>464.15</v>
      </c>
      <c r="D42" s="203"/>
      <c r="E42" s="204"/>
      <c r="F42" s="205"/>
      <c r="G42" s="206"/>
      <c r="H42" s="207"/>
      <c r="I42" s="208"/>
      <c r="J42" s="206"/>
      <c r="K42" s="206"/>
      <c r="L42" s="206"/>
    </row>
    <row r="43" spans="1:12" hidden="1" x14ac:dyDescent="0.25">
      <c r="A43" s="169" t="s">
        <v>530</v>
      </c>
      <c r="B43" s="164" t="s">
        <v>531</v>
      </c>
      <c r="C43" s="170">
        <v>236.96</v>
      </c>
      <c r="D43" s="203"/>
      <c r="E43" s="204"/>
      <c r="F43" s="205"/>
      <c r="G43" s="206"/>
      <c r="H43" s="207"/>
      <c r="I43" s="208"/>
      <c r="J43" s="206"/>
      <c r="K43" s="206"/>
      <c r="L43" s="206"/>
    </row>
    <row r="44" spans="1:12" hidden="1" x14ac:dyDescent="0.25">
      <c r="A44" s="169" t="s">
        <v>532</v>
      </c>
      <c r="B44" s="164" t="s">
        <v>533</v>
      </c>
      <c r="C44" s="170">
        <v>236.96</v>
      </c>
      <c r="D44" s="203"/>
      <c r="E44" s="204"/>
      <c r="F44" s="205"/>
      <c r="G44" s="206"/>
      <c r="H44" s="207"/>
      <c r="I44" s="208"/>
      <c r="J44" s="206"/>
      <c r="K44" s="206"/>
      <c r="L44" s="206"/>
    </row>
    <row r="45" spans="1:12" hidden="1" x14ac:dyDescent="0.25">
      <c r="A45" s="169" t="s">
        <v>534</v>
      </c>
      <c r="B45" s="164" t="s">
        <v>535</v>
      </c>
      <c r="C45" s="170">
        <v>120.08</v>
      </c>
      <c r="D45" s="203"/>
      <c r="E45" s="204"/>
      <c r="F45" s="205"/>
      <c r="G45" s="206"/>
      <c r="H45" s="207"/>
      <c r="I45" s="208"/>
      <c r="J45" s="206"/>
      <c r="K45" s="206"/>
      <c r="L45" s="206"/>
    </row>
    <row r="46" spans="1:12" ht="30" hidden="1" x14ac:dyDescent="0.25">
      <c r="A46" s="169" t="s">
        <v>385</v>
      </c>
      <c r="B46" s="164" t="s">
        <v>536</v>
      </c>
      <c r="C46" s="170">
        <v>525.86</v>
      </c>
      <c r="D46" s="203"/>
      <c r="E46" s="204"/>
      <c r="F46" s="205"/>
      <c r="G46" s="206"/>
      <c r="H46" s="207"/>
      <c r="I46" s="208"/>
      <c r="J46" s="206"/>
      <c r="K46" s="206"/>
      <c r="L46" s="206"/>
    </row>
    <row r="47" spans="1:12" x14ac:dyDescent="0.25">
      <c r="A47" s="203"/>
      <c r="B47" s="204"/>
      <c r="C47" s="205"/>
      <c r="D47" s="203"/>
      <c r="E47" s="204"/>
      <c r="F47" s="205"/>
      <c r="G47" s="206"/>
      <c r="H47" s="207"/>
      <c r="I47" s="208"/>
      <c r="J47" s="206"/>
      <c r="K47" s="206"/>
      <c r="L47" s="206"/>
    </row>
    <row r="48" spans="1:12" ht="15.75" x14ac:dyDescent="0.25">
      <c r="A48" s="351" t="s">
        <v>547</v>
      </c>
      <c r="B48" s="351"/>
      <c r="C48" s="351"/>
      <c r="D48" s="351"/>
      <c r="E48" s="351"/>
      <c r="F48" s="351"/>
      <c r="G48" s="351"/>
      <c r="H48" s="351"/>
      <c r="I48" s="351"/>
      <c r="J48" s="206"/>
      <c r="K48" s="206"/>
      <c r="L48" s="206"/>
    </row>
    <row r="49" spans="1:12" ht="15.75" x14ac:dyDescent="0.25">
      <c r="A49" s="356" t="s">
        <v>539</v>
      </c>
      <c r="B49" s="356"/>
      <c r="C49" s="356"/>
      <c r="D49" s="354" t="s">
        <v>593</v>
      </c>
      <c r="E49" s="354"/>
      <c r="F49" s="354"/>
      <c r="G49" s="354" t="s">
        <v>595</v>
      </c>
      <c r="H49" s="354"/>
      <c r="I49" s="354"/>
      <c r="J49" s="206"/>
      <c r="K49" s="206"/>
      <c r="L49" s="206"/>
    </row>
    <row r="50" spans="1:12" ht="33.75" hidden="1" customHeight="1" x14ac:dyDescent="0.25">
      <c r="A50" s="353" t="s">
        <v>537</v>
      </c>
      <c r="B50" s="353"/>
      <c r="C50" s="353"/>
      <c r="D50" s="353" t="s">
        <v>544</v>
      </c>
      <c r="E50" s="353"/>
      <c r="F50" s="353"/>
      <c r="G50" s="353" t="s">
        <v>544</v>
      </c>
      <c r="H50" s="353"/>
      <c r="I50" s="353"/>
      <c r="J50" s="206"/>
      <c r="K50" s="206"/>
      <c r="L50" s="206"/>
    </row>
    <row r="51" spans="1:12" s="162" customFormat="1" hidden="1" x14ac:dyDescent="0.25">
      <c r="A51" s="209" t="s">
        <v>464</v>
      </c>
      <c r="B51" s="210" t="s">
        <v>316</v>
      </c>
      <c r="C51" s="200" t="s">
        <v>339</v>
      </c>
      <c r="D51" s="176" t="s">
        <v>464</v>
      </c>
      <c r="E51" s="174" t="s">
        <v>316</v>
      </c>
      <c r="F51" s="200" t="s">
        <v>339</v>
      </c>
      <c r="G51" s="176" t="s">
        <v>464</v>
      </c>
      <c r="H51" s="174" t="s">
        <v>316</v>
      </c>
      <c r="I51" s="200" t="s">
        <v>339</v>
      </c>
      <c r="J51" s="211"/>
      <c r="K51" s="211"/>
      <c r="L51" s="211"/>
    </row>
    <row r="52" spans="1:12" ht="30" hidden="1" x14ac:dyDescent="0.25">
      <c r="A52" s="169" t="s">
        <v>548</v>
      </c>
      <c r="B52" s="164" t="s">
        <v>549</v>
      </c>
      <c r="C52" s="170">
        <v>237.11</v>
      </c>
      <c r="D52" s="192" t="s">
        <v>548</v>
      </c>
      <c r="E52" s="193" t="s">
        <v>549</v>
      </c>
      <c r="F52" s="170">
        <v>237.11</v>
      </c>
      <c r="G52" s="192" t="s">
        <v>548</v>
      </c>
      <c r="H52" s="193" t="s">
        <v>549</v>
      </c>
      <c r="I52" s="170">
        <v>237.11</v>
      </c>
      <c r="J52" s="206"/>
      <c r="K52" s="206"/>
      <c r="L52" s="206"/>
    </row>
    <row r="53" spans="1:12" ht="30" hidden="1" x14ac:dyDescent="0.25">
      <c r="A53" s="169" t="s">
        <v>550</v>
      </c>
      <c r="B53" s="164" t="s">
        <v>138</v>
      </c>
      <c r="C53" s="170">
        <v>292.77</v>
      </c>
      <c r="D53" s="192" t="s">
        <v>550</v>
      </c>
      <c r="E53" s="193" t="s">
        <v>138</v>
      </c>
      <c r="F53" s="170">
        <v>292.77</v>
      </c>
      <c r="G53" s="192" t="s">
        <v>550</v>
      </c>
      <c r="H53" s="193" t="s">
        <v>138</v>
      </c>
      <c r="I53" s="170">
        <v>292.77</v>
      </c>
      <c r="J53" s="206"/>
      <c r="K53" s="206"/>
      <c r="L53" s="206"/>
    </row>
    <row r="54" spans="1:12" hidden="1" x14ac:dyDescent="0.25">
      <c r="A54" s="169" t="s">
        <v>551</v>
      </c>
      <c r="B54" s="164" t="s">
        <v>552</v>
      </c>
      <c r="C54" s="170">
        <v>237.11</v>
      </c>
      <c r="D54" s="192" t="s">
        <v>551</v>
      </c>
      <c r="E54" s="193" t="s">
        <v>552</v>
      </c>
      <c r="F54" s="170">
        <v>237.11</v>
      </c>
      <c r="G54" s="192" t="s">
        <v>551</v>
      </c>
      <c r="H54" s="193" t="s">
        <v>552</v>
      </c>
      <c r="I54" s="170">
        <v>237.11</v>
      </c>
      <c r="J54" s="206"/>
      <c r="K54" s="206"/>
      <c r="L54" s="206"/>
    </row>
    <row r="55" spans="1:12" ht="30" hidden="1" x14ac:dyDescent="0.25">
      <c r="A55" s="169" t="s">
        <v>553</v>
      </c>
      <c r="B55" s="164" t="s">
        <v>554</v>
      </c>
      <c r="C55" s="170">
        <v>339.86</v>
      </c>
      <c r="D55" s="192" t="s">
        <v>553</v>
      </c>
      <c r="E55" s="193" t="s">
        <v>554</v>
      </c>
      <c r="F55" s="170">
        <v>339.86</v>
      </c>
      <c r="G55" s="192" t="s">
        <v>553</v>
      </c>
      <c r="H55" s="193" t="s">
        <v>554</v>
      </c>
      <c r="I55" s="170">
        <v>339.86</v>
      </c>
      <c r="J55" s="206"/>
      <c r="K55" s="206"/>
      <c r="L55" s="206"/>
    </row>
    <row r="56" spans="1:12" hidden="1" x14ac:dyDescent="0.25">
      <c r="A56" s="169" t="s">
        <v>123</v>
      </c>
      <c r="B56" s="164" t="s">
        <v>122</v>
      </c>
      <c r="C56" s="170">
        <v>106.91</v>
      </c>
      <c r="D56" s="169" t="s">
        <v>123</v>
      </c>
      <c r="E56" s="164" t="s">
        <v>122</v>
      </c>
      <c r="F56" s="170">
        <v>106.91</v>
      </c>
      <c r="G56" s="192" t="s">
        <v>123</v>
      </c>
      <c r="H56" s="193" t="s">
        <v>122</v>
      </c>
      <c r="I56" s="170">
        <v>106.91</v>
      </c>
      <c r="J56" s="206"/>
      <c r="K56" s="206"/>
      <c r="L56" s="206"/>
    </row>
    <row r="57" spans="1:12" ht="30" hidden="1" x14ac:dyDescent="0.25">
      <c r="A57" s="169" t="s">
        <v>127</v>
      </c>
      <c r="B57" s="164" t="s">
        <v>126</v>
      </c>
      <c r="C57" s="170">
        <v>106.91</v>
      </c>
      <c r="D57" s="169" t="s">
        <v>127</v>
      </c>
      <c r="E57" s="164" t="s">
        <v>126</v>
      </c>
      <c r="F57" s="170">
        <v>106.91</v>
      </c>
      <c r="G57" s="192" t="s">
        <v>127</v>
      </c>
      <c r="H57" s="193" t="s">
        <v>126</v>
      </c>
      <c r="I57" s="170">
        <v>106.91</v>
      </c>
      <c r="J57" s="206"/>
      <c r="K57" s="206"/>
      <c r="L57" s="206"/>
    </row>
    <row r="58" spans="1:12" ht="30" hidden="1" x14ac:dyDescent="0.25">
      <c r="A58" s="169" t="s">
        <v>131</v>
      </c>
      <c r="B58" s="164" t="s">
        <v>130</v>
      </c>
      <c r="C58" s="170">
        <v>106.91</v>
      </c>
      <c r="D58" s="169" t="s">
        <v>131</v>
      </c>
      <c r="E58" s="164" t="s">
        <v>130</v>
      </c>
      <c r="F58" s="170">
        <v>106.91</v>
      </c>
      <c r="G58" s="192" t="s">
        <v>131</v>
      </c>
      <c r="H58" s="193" t="s">
        <v>130</v>
      </c>
      <c r="I58" s="170">
        <v>106.91</v>
      </c>
      <c r="J58" s="206"/>
      <c r="K58" s="206"/>
      <c r="L58" s="206"/>
    </row>
    <row r="59" spans="1:12" hidden="1" x14ac:dyDescent="0.25">
      <c r="A59" s="169" t="s">
        <v>555</v>
      </c>
      <c r="B59" s="164" t="s">
        <v>120</v>
      </c>
      <c r="C59" s="170">
        <v>960</v>
      </c>
      <c r="D59" s="169" t="s">
        <v>555</v>
      </c>
      <c r="E59" s="164" t="s">
        <v>120</v>
      </c>
      <c r="F59" s="170">
        <v>960</v>
      </c>
      <c r="G59" s="192" t="s">
        <v>555</v>
      </c>
      <c r="H59" s="193" t="s">
        <v>120</v>
      </c>
      <c r="I59" s="170">
        <v>960</v>
      </c>
      <c r="J59" s="206"/>
      <c r="K59" s="206"/>
      <c r="L59" s="206"/>
    </row>
    <row r="60" spans="1:12" ht="30" x14ac:dyDescent="0.25">
      <c r="A60" s="354" t="s">
        <v>538</v>
      </c>
      <c r="B60" s="354"/>
      <c r="C60" s="354"/>
      <c r="D60" s="169" t="s">
        <v>125</v>
      </c>
      <c r="E60" s="164" t="s">
        <v>124</v>
      </c>
      <c r="F60" s="170">
        <v>106.91</v>
      </c>
      <c r="G60" s="192" t="s">
        <v>125</v>
      </c>
      <c r="H60" s="193" t="s">
        <v>124</v>
      </c>
      <c r="I60" s="170">
        <v>106.91</v>
      </c>
      <c r="J60" s="206"/>
      <c r="K60" s="206"/>
      <c r="L60" s="206"/>
    </row>
    <row r="61" spans="1:12" ht="30" x14ac:dyDescent="0.25">
      <c r="A61" s="176" t="s">
        <v>464</v>
      </c>
      <c r="B61" s="174" t="s">
        <v>316</v>
      </c>
      <c r="C61" s="200" t="s">
        <v>465</v>
      </c>
      <c r="D61" s="169" t="s">
        <v>577</v>
      </c>
      <c r="E61" s="164" t="s">
        <v>484</v>
      </c>
      <c r="F61" s="170">
        <v>562.58000000000004</v>
      </c>
      <c r="G61" s="192" t="s">
        <v>577</v>
      </c>
      <c r="H61" s="193" t="s">
        <v>484</v>
      </c>
      <c r="I61" s="170">
        <v>562.58000000000004</v>
      </c>
      <c r="J61" s="206"/>
      <c r="K61" s="206"/>
      <c r="L61" s="206"/>
    </row>
    <row r="62" spans="1:12" ht="30" x14ac:dyDescent="0.25">
      <c r="A62" s="169" t="s">
        <v>125</v>
      </c>
      <c r="B62" s="164" t="s">
        <v>124</v>
      </c>
      <c r="C62" s="170">
        <v>106.91</v>
      </c>
      <c r="D62" s="169" t="s">
        <v>591</v>
      </c>
      <c r="E62" s="164" t="s">
        <v>592</v>
      </c>
      <c r="F62" s="214">
        <v>1372.5</v>
      </c>
      <c r="G62" s="192" t="s">
        <v>591</v>
      </c>
      <c r="H62" s="193" t="s">
        <v>592</v>
      </c>
      <c r="I62" s="214">
        <v>1372.5</v>
      </c>
      <c r="J62" s="206"/>
      <c r="K62" s="206"/>
      <c r="L62" s="206"/>
    </row>
    <row r="63" spans="1:12" ht="30" x14ac:dyDescent="0.25">
      <c r="A63" s="169" t="s">
        <v>577</v>
      </c>
      <c r="B63" s="164" t="s">
        <v>484</v>
      </c>
      <c r="C63" s="170">
        <v>562.58000000000004</v>
      </c>
      <c r="D63" s="169" t="s">
        <v>579</v>
      </c>
      <c r="E63" s="164" t="s">
        <v>562</v>
      </c>
      <c r="F63" s="170">
        <v>128.22999999999999</v>
      </c>
      <c r="G63" s="192" t="s">
        <v>579</v>
      </c>
      <c r="H63" s="193" t="s">
        <v>562</v>
      </c>
      <c r="I63" s="170">
        <v>128.22999999999999</v>
      </c>
      <c r="J63" s="206"/>
      <c r="K63" s="206"/>
      <c r="L63" s="206"/>
    </row>
    <row r="64" spans="1:12" ht="42.75" x14ac:dyDescent="0.25">
      <c r="A64" s="212" t="s">
        <v>601</v>
      </c>
      <c r="B64" s="213" t="s">
        <v>602</v>
      </c>
      <c r="C64" s="214">
        <v>283.18</v>
      </c>
      <c r="D64" s="169" t="s">
        <v>608</v>
      </c>
      <c r="E64" s="164" t="s">
        <v>488</v>
      </c>
      <c r="F64" s="170">
        <v>128.22999999999999</v>
      </c>
      <c r="G64" s="192" t="s">
        <v>608</v>
      </c>
      <c r="H64" s="193" t="s">
        <v>488</v>
      </c>
      <c r="I64" s="170">
        <v>128.22999999999999</v>
      </c>
      <c r="J64" s="206"/>
      <c r="K64" s="206"/>
      <c r="L64" s="206"/>
    </row>
    <row r="65" spans="1:12" ht="30" hidden="1" x14ac:dyDescent="0.25">
      <c r="A65" s="169" t="s">
        <v>579</v>
      </c>
      <c r="B65" s="164" t="s">
        <v>562</v>
      </c>
      <c r="C65" s="170">
        <v>128.22999999999999</v>
      </c>
      <c r="D65" s="169" t="s">
        <v>581</v>
      </c>
      <c r="E65" s="164" t="s">
        <v>564</v>
      </c>
      <c r="F65" s="170">
        <v>128.22999999999999</v>
      </c>
      <c r="G65" s="192" t="s">
        <v>581</v>
      </c>
      <c r="H65" s="193" t="s">
        <v>564</v>
      </c>
      <c r="I65" s="170">
        <v>128.22999999999999</v>
      </c>
      <c r="J65" s="206"/>
      <c r="K65" s="206"/>
      <c r="L65" s="206"/>
    </row>
    <row r="66" spans="1:12" s="186" customFormat="1" ht="30" hidden="1" x14ac:dyDescent="0.25">
      <c r="A66" s="169" t="s">
        <v>608</v>
      </c>
      <c r="B66" s="164" t="s">
        <v>488</v>
      </c>
      <c r="C66" s="170">
        <v>128.22999999999999</v>
      </c>
      <c r="D66" s="169" t="s">
        <v>515</v>
      </c>
      <c r="E66" s="164" t="s">
        <v>516</v>
      </c>
      <c r="F66" s="170">
        <v>464.15</v>
      </c>
      <c r="G66" s="192" t="s">
        <v>515</v>
      </c>
      <c r="H66" s="193" t="s">
        <v>516</v>
      </c>
      <c r="I66" s="170">
        <v>464.15</v>
      </c>
      <c r="J66" s="206"/>
      <c r="K66" s="206"/>
      <c r="L66" s="206"/>
    </row>
    <row r="67" spans="1:12" s="186" customFormat="1" ht="30" hidden="1" x14ac:dyDescent="0.25">
      <c r="A67" s="169" t="s">
        <v>581</v>
      </c>
      <c r="B67" s="164" t="s">
        <v>564</v>
      </c>
      <c r="C67" s="170">
        <v>128.22999999999999</v>
      </c>
      <c r="D67" s="169" t="s">
        <v>509</v>
      </c>
      <c r="E67" s="164" t="s">
        <v>510</v>
      </c>
      <c r="F67" s="170">
        <v>464.15</v>
      </c>
      <c r="G67" s="192" t="s">
        <v>509</v>
      </c>
      <c r="H67" s="193" t="s">
        <v>510</v>
      </c>
      <c r="I67" s="170">
        <v>464.15</v>
      </c>
      <c r="J67" s="206"/>
      <c r="K67" s="206"/>
      <c r="L67" s="206"/>
    </row>
    <row r="68" spans="1:12" s="186" customFormat="1" ht="30" hidden="1" x14ac:dyDescent="0.25">
      <c r="A68" s="169" t="s">
        <v>515</v>
      </c>
      <c r="B68" s="164" t="s">
        <v>516</v>
      </c>
      <c r="C68" s="170">
        <v>464.15</v>
      </c>
      <c r="D68" s="169" t="s">
        <v>517</v>
      </c>
      <c r="E68" s="164" t="s">
        <v>518</v>
      </c>
      <c r="F68" s="170">
        <v>464.15</v>
      </c>
      <c r="G68" s="192" t="s">
        <v>517</v>
      </c>
      <c r="H68" s="193" t="s">
        <v>518</v>
      </c>
      <c r="I68" s="170">
        <v>464.15</v>
      </c>
      <c r="J68" s="206"/>
      <c r="K68" s="206"/>
      <c r="L68" s="206"/>
    </row>
    <row r="69" spans="1:12" s="186" customFormat="1" ht="30" hidden="1" x14ac:dyDescent="0.25">
      <c r="A69" s="169" t="s">
        <v>509</v>
      </c>
      <c r="B69" s="164" t="s">
        <v>510</v>
      </c>
      <c r="C69" s="170">
        <v>464.15</v>
      </c>
      <c r="D69" s="169" t="s">
        <v>565</v>
      </c>
      <c r="E69" s="164" t="s">
        <v>566</v>
      </c>
      <c r="F69" s="170">
        <v>464.15</v>
      </c>
      <c r="G69" s="192" t="s">
        <v>565</v>
      </c>
      <c r="H69" s="193" t="s">
        <v>566</v>
      </c>
      <c r="I69" s="170">
        <v>464.15</v>
      </c>
      <c r="J69" s="206"/>
      <c r="K69" s="206"/>
      <c r="L69" s="206"/>
    </row>
    <row r="70" spans="1:12" s="186" customFormat="1" ht="30" hidden="1" x14ac:dyDescent="0.25">
      <c r="A70" s="169" t="s">
        <v>517</v>
      </c>
      <c r="B70" s="164" t="s">
        <v>518</v>
      </c>
      <c r="C70" s="170">
        <v>464.15</v>
      </c>
      <c r="D70" s="169" t="s">
        <v>567</v>
      </c>
      <c r="E70" s="164" t="s">
        <v>568</v>
      </c>
      <c r="F70" s="170">
        <v>142.41999999999999</v>
      </c>
      <c r="G70" s="192" t="s">
        <v>567</v>
      </c>
      <c r="H70" s="193" t="s">
        <v>568</v>
      </c>
      <c r="I70" s="170">
        <v>142.41999999999999</v>
      </c>
      <c r="J70" s="206"/>
      <c r="K70" s="206"/>
      <c r="L70" s="206"/>
    </row>
    <row r="71" spans="1:12" s="186" customFormat="1" ht="30" hidden="1" x14ac:dyDescent="0.25">
      <c r="A71" s="169" t="s">
        <v>565</v>
      </c>
      <c r="B71" s="164" t="s">
        <v>566</v>
      </c>
      <c r="C71" s="170">
        <v>464.15</v>
      </c>
      <c r="D71" s="169" t="s">
        <v>569</v>
      </c>
      <c r="E71" s="164" t="s">
        <v>570</v>
      </c>
      <c r="F71" s="170">
        <v>137.16999999999999</v>
      </c>
      <c r="G71" s="192" t="s">
        <v>569</v>
      </c>
      <c r="H71" s="193" t="s">
        <v>570</v>
      </c>
      <c r="I71" s="170">
        <v>137.16999999999999</v>
      </c>
      <c r="J71" s="206"/>
      <c r="K71" s="206"/>
      <c r="L71" s="206"/>
    </row>
    <row r="72" spans="1:12" s="186" customFormat="1" ht="30" hidden="1" x14ac:dyDescent="0.25">
      <c r="A72" s="169" t="s">
        <v>567</v>
      </c>
      <c r="B72" s="164" t="s">
        <v>568</v>
      </c>
      <c r="C72" s="170">
        <v>142.41999999999999</v>
      </c>
      <c r="D72" s="169" t="s">
        <v>571</v>
      </c>
      <c r="E72" s="164" t="s">
        <v>572</v>
      </c>
      <c r="F72" s="170">
        <v>283.23</v>
      </c>
      <c r="G72" s="192" t="s">
        <v>571</v>
      </c>
      <c r="H72" s="193" t="s">
        <v>572</v>
      </c>
      <c r="I72" s="170">
        <v>283.23</v>
      </c>
      <c r="J72" s="206"/>
      <c r="K72" s="206"/>
      <c r="L72" s="206"/>
    </row>
    <row r="73" spans="1:12" s="186" customFormat="1" ht="30" hidden="1" x14ac:dyDescent="0.25">
      <c r="A73" s="169" t="s">
        <v>569</v>
      </c>
      <c r="B73" s="164" t="s">
        <v>570</v>
      </c>
      <c r="C73" s="170">
        <v>137.16999999999999</v>
      </c>
      <c r="D73" s="169" t="s">
        <v>573</v>
      </c>
      <c r="E73" s="164" t="s">
        <v>574</v>
      </c>
      <c r="F73" s="170">
        <v>562.58000000000004</v>
      </c>
      <c r="G73" s="192" t="s">
        <v>573</v>
      </c>
      <c r="H73" s="193" t="s">
        <v>574</v>
      </c>
      <c r="I73" s="170">
        <v>562.58000000000004</v>
      </c>
      <c r="J73" s="206"/>
      <c r="K73" s="206"/>
      <c r="L73" s="206"/>
    </row>
    <row r="74" spans="1:12" s="186" customFormat="1" ht="30" hidden="1" x14ac:dyDescent="0.25">
      <c r="A74" s="169" t="s">
        <v>571</v>
      </c>
      <c r="B74" s="164" t="s">
        <v>572</v>
      </c>
      <c r="C74" s="170">
        <v>283.23</v>
      </c>
      <c r="D74" s="169" t="s">
        <v>575</v>
      </c>
      <c r="E74" s="164" t="s">
        <v>576</v>
      </c>
      <c r="F74" s="170">
        <v>128.22999999999999</v>
      </c>
      <c r="G74" s="192" t="s">
        <v>575</v>
      </c>
      <c r="H74" s="193" t="s">
        <v>576</v>
      </c>
      <c r="I74" s="170">
        <v>128.22999999999999</v>
      </c>
      <c r="J74" s="206"/>
      <c r="K74" s="206"/>
      <c r="L74" s="206"/>
    </row>
    <row r="75" spans="1:12" s="186" customFormat="1" ht="45" hidden="1" x14ac:dyDescent="0.25">
      <c r="A75" s="169" t="s">
        <v>573</v>
      </c>
      <c r="B75" s="164" t="s">
        <v>574</v>
      </c>
      <c r="C75" s="170">
        <v>562.58000000000004</v>
      </c>
      <c r="D75" s="169" t="s">
        <v>577</v>
      </c>
      <c r="E75" s="164" t="s">
        <v>578</v>
      </c>
      <c r="F75" s="170">
        <v>562.58000000000004</v>
      </c>
      <c r="G75" s="192" t="s">
        <v>577</v>
      </c>
      <c r="H75" s="193" t="s">
        <v>578</v>
      </c>
      <c r="I75" s="170">
        <v>562.58000000000004</v>
      </c>
      <c r="J75" s="206"/>
      <c r="K75" s="206"/>
      <c r="L75" s="206"/>
    </row>
    <row r="76" spans="1:12" s="186" customFormat="1" ht="30" hidden="1" x14ac:dyDescent="0.25">
      <c r="A76" s="169" t="s">
        <v>575</v>
      </c>
      <c r="B76" s="164" t="s">
        <v>576</v>
      </c>
      <c r="C76" s="170">
        <v>128.22999999999999</v>
      </c>
      <c r="D76" s="169" t="s">
        <v>579</v>
      </c>
      <c r="E76" s="164" t="s">
        <v>580</v>
      </c>
      <c r="F76" s="170">
        <v>128.22999999999999</v>
      </c>
      <c r="G76" s="192" t="s">
        <v>579</v>
      </c>
      <c r="H76" s="193" t="s">
        <v>580</v>
      </c>
      <c r="I76" s="170">
        <v>128.22999999999999</v>
      </c>
      <c r="J76" s="206"/>
      <c r="K76" s="206"/>
      <c r="L76" s="206"/>
    </row>
    <row r="77" spans="1:12" s="186" customFormat="1" ht="45" hidden="1" x14ac:dyDescent="0.25">
      <c r="A77" s="169" t="s">
        <v>577</v>
      </c>
      <c r="B77" s="164" t="s">
        <v>578</v>
      </c>
      <c r="C77" s="170">
        <v>562.58000000000004</v>
      </c>
      <c r="D77" s="169" t="s">
        <v>581</v>
      </c>
      <c r="E77" s="164" t="s">
        <v>564</v>
      </c>
      <c r="F77" s="170">
        <v>128.22999999999999</v>
      </c>
      <c r="G77" s="192" t="s">
        <v>581</v>
      </c>
      <c r="H77" s="193" t="s">
        <v>564</v>
      </c>
      <c r="I77" s="170">
        <v>128.22999999999999</v>
      </c>
      <c r="J77" s="206"/>
      <c r="K77" s="206"/>
      <c r="L77" s="206"/>
    </row>
    <row r="78" spans="1:12" s="186" customFormat="1" ht="45" hidden="1" x14ac:dyDescent="0.25">
      <c r="A78" s="169" t="s">
        <v>579</v>
      </c>
      <c r="B78" s="164" t="s">
        <v>580</v>
      </c>
      <c r="C78" s="170">
        <v>128.22999999999999</v>
      </c>
      <c r="D78" s="169" t="s">
        <v>582</v>
      </c>
      <c r="E78" s="164" t="s">
        <v>583</v>
      </c>
      <c r="F78" s="170">
        <v>890.83</v>
      </c>
      <c r="G78" s="192" t="s">
        <v>582</v>
      </c>
      <c r="H78" s="193" t="s">
        <v>583</v>
      </c>
      <c r="I78" s="170">
        <v>890.83</v>
      </c>
      <c r="J78" s="206"/>
      <c r="K78" s="206"/>
      <c r="L78" s="206"/>
    </row>
    <row r="79" spans="1:12" s="186" customFormat="1" ht="45" hidden="1" x14ac:dyDescent="0.25">
      <c r="A79" s="169" t="s">
        <v>581</v>
      </c>
      <c r="B79" s="164" t="s">
        <v>564</v>
      </c>
      <c r="C79" s="170">
        <v>128.22999999999999</v>
      </c>
      <c r="D79" s="169" t="s">
        <v>612</v>
      </c>
      <c r="E79" s="164" t="s">
        <v>585</v>
      </c>
      <c r="F79" s="170">
        <v>426.21600000000001</v>
      </c>
      <c r="G79" s="192" t="s">
        <v>612</v>
      </c>
      <c r="H79" s="193" t="s">
        <v>585</v>
      </c>
      <c r="I79" s="170">
        <v>426.21600000000001</v>
      </c>
      <c r="J79" s="206"/>
      <c r="K79" s="206"/>
      <c r="L79" s="206"/>
    </row>
    <row r="80" spans="1:12" s="186" customFormat="1" ht="45" hidden="1" x14ac:dyDescent="0.25">
      <c r="A80" s="169" t="s">
        <v>582</v>
      </c>
      <c r="B80" s="164" t="s">
        <v>583</v>
      </c>
      <c r="C80" s="170">
        <v>890.83</v>
      </c>
      <c r="D80" s="169" t="s">
        <v>586</v>
      </c>
      <c r="E80" s="164" t="s">
        <v>587</v>
      </c>
      <c r="F80" s="170">
        <v>169</v>
      </c>
      <c r="G80" s="192" t="s">
        <v>586</v>
      </c>
      <c r="H80" s="193" t="s">
        <v>587</v>
      </c>
      <c r="I80" s="170">
        <v>169</v>
      </c>
      <c r="J80" s="206"/>
      <c r="K80" s="206"/>
      <c r="L80" s="206"/>
    </row>
    <row r="81" spans="1:12" s="186" customFormat="1" ht="60" hidden="1" x14ac:dyDescent="0.25">
      <c r="A81" s="169" t="s">
        <v>612</v>
      </c>
      <c r="B81" s="164" t="s">
        <v>585</v>
      </c>
      <c r="C81" s="170">
        <v>426.21600000000001</v>
      </c>
      <c r="D81" s="169" t="s">
        <v>588</v>
      </c>
      <c r="E81" s="164" t="s">
        <v>108</v>
      </c>
      <c r="F81" s="170">
        <v>265.08</v>
      </c>
      <c r="G81" s="192" t="s">
        <v>588</v>
      </c>
      <c r="H81" s="193" t="s">
        <v>108</v>
      </c>
      <c r="I81" s="170">
        <v>265.08</v>
      </c>
      <c r="J81" s="206"/>
      <c r="K81" s="206"/>
      <c r="L81" s="206"/>
    </row>
    <row r="82" spans="1:12" s="186" customFormat="1" ht="45" hidden="1" x14ac:dyDescent="0.25">
      <c r="A82" s="169" t="s">
        <v>586</v>
      </c>
      <c r="B82" s="164" t="s">
        <v>587</v>
      </c>
      <c r="C82" s="170">
        <v>169</v>
      </c>
      <c r="D82" s="169" t="s">
        <v>582</v>
      </c>
      <c r="E82" s="164" t="s">
        <v>583</v>
      </c>
      <c r="F82" s="170">
        <v>890.83</v>
      </c>
      <c r="G82" s="192" t="s">
        <v>582</v>
      </c>
      <c r="H82" s="193" t="s">
        <v>583</v>
      </c>
      <c r="I82" s="170">
        <v>890.83</v>
      </c>
      <c r="J82" s="206"/>
      <c r="K82" s="206"/>
      <c r="L82" s="206"/>
    </row>
    <row r="83" spans="1:12" s="186" customFormat="1" ht="60" hidden="1" x14ac:dyDescent="0.25">
      <c r="A83" s="169" t="s">
        <v>588</v>
      </c>
      <c r="B83" s="164" t="s">
        <v>108</v>
      </c>
      <c r="C83" s="170">
        <v>265.08</v>
      </c>
      <c r="D83" s="169" t="s">
        <v>567</v>
      </c>
      <c r="E83" s="164" t="s">
        <v>568</v>
      </c>
      <c r="F83" s="170">
        <v>142.41999999999999</v>
      </c>
      <c r="G83" s="192" t="s">
        <v>567</v>
      </c>
      <c r="H83" s="193" t="s">
        <v>568</v>
      </c>
      <c r="I83" s="170">
        <v>142.41999999999999</v>
      </c>
      <c r="J83" s="206"/>
      <c r="K83" s="206"/>
      <c r="L83" s="206"/>
    </row>
    <row r="84" spans="1:12" s="186" customFormat="1" ht="45" hidden="1" x14ac:dyDescent="0.25">
      <c r="A84" s="169" t="s">
        <v>582</v>
      </c>
      <c r="B84" s="164" t="s">
        <v>583</v>
      </c>
      <c r="C84" s="170">
        <v>890.83</v>
      </c>
      <c r="D84" s="169" t="s">
        <v>569</v>
      </c>
      <c r="E84" s="164" t="s">
        <v>570</v>
      </c>
      <c r="F84" s="170">
        <v>137.16999999999999</v>
      </c>
      <c r="G84" s="192" t="s">
        <v>569</v>
      </c>
      <c r="H84" s="193" t="s">
        <v>570</v>
      </c>
      <c r="I84" s="170">
        <v>137.16999999999999</v>
      </c>
      <c r="J84" s="206"/>
      <c r="K84" s="206"/>
      <c r="L84" s="206"/>
    </row>
    <row r="85" spans="1:12" s="186" customFormat="1" ht="30" hidden="1" x14ac:dyDescent="0.25">
      <c r="A85" s="169" t="s">
        <v>567</v>
      </c>
      <c r="B85" s="164" t="s">
        <v>568</v>
      </c>
      <c r="C85" s="170">
        <v>142.41999999999999</v>
      </c>
      <c r="D85" s="169" t="s">
        <v>589</v>
      </c>
      <c r="E85" s="164" t="s">
        <v>590</v>
      </c>
      <c r="F85" s="170">
        <v>234.23200000000003</v>
      </c>
      <c r="G85" s="192" t="s">
        <v>589</v>
      </c>
      <c r="H85" s="193" t="s">
        <v>590</v>
      </c>
      <c r="I85" s="170">
        <v>234.23200000000003</v>
      </c>
      <c r="J85" s="206"/>
      <c r="K85" s="206"/>
      <c r="L85" s="206"/>
    </row>
    <row r="86" spans="1:12" s="186" customFormat="1" ht="30" hidden="1" x14ac:dyDescent="0.25">
      <c r="A86" s="169" t="s">
        <v>569</v>
      </c>
      <c r="B86" s="164" t="s">
        <v>570</v>
      </c>
      <c r="C86" s="170">
        <v>137.16999999999999</v>
      </c>
      <c r="D86" s="169" t="s">
        <v>569</v>
      </c>
      <c r="E86" s="164" t="s">
        <v>570</v>
      </c>
      <c r="F86" s="170">
        <v>137.16999999999999</v>
      </c>
      <c r="G86" s="192" t="s">
        <v>569</v>
      </c>
      <c r="H86" s="193" t="s">
        <v>570</v>
      </c>
      <c r="I86" s="170">
        <v>137.16999999999999</v>
      </c>
      <c r="J86" s="206"/>
      <c r="K86" s="206"/>
      <c r="L86" s="206"/>
    </row>
    <row r="87" spans="1:12" s="186" customFormat="1" ht="30" hidden="1" x14ac:dyDescent="0.25">
      <c r="A87" s="169" t="s">
        <v>589</v>
      </c>
      <c r="B87" s="164" t="s">
        <v>590</v>
      </c>
      <c r="C87" s="170">
        <v>234.23200000000003</v>
      </c>
      <c r="D87" s="169" t="s">
        <v>589</v>
      </c>
      <c r="E87" s="164" t="s">
        <v>590</v>
      </c>
      <c r="F87" s="170">
        <v>234.23200000000003</v>
      </c>
      <c r="G87" s="192" t="s">
        <v>589</v>
      </c>
      <c r="H87" s="193" t="s">
        <v>590</v>
      </c>
      <c r="I87" s="170">
        <v>234.23200000000003</v>
      </c>
      <c r="J87" s="206"/>
      <c r="K87" s="206"/>
      <c r="L87" s="206"/>
    </row>
    <row r="88" spans="1:12" s="186" customFormat="1" ht="30" hidden="1" x14ac:dyDescent="0.25">
      <c r="A88" s="169" t="s">
        <v>569</v>
      </c>
      <c r="B88" s="164" t="s">
        <v>570</v>
      </c>
      <c r="C88" s="170">
        <v>137.16999999999999</v>
      </c>
      <c r="D88" s="169" t="s">
        <v>589</v>
      </c>
      <c r="E88" s="164" t="s">
        <v>590</v>
      </c>
      <c r="F88" s="170">
        <v>234.23200000000003</v>
      </c>
      <c r="G88" s="192" t="s">
        <v>589</v>
      </c>
      <c r="H88" s="193" t="s">
        <v>590</v>
      </c>
      <c r="I88" s="170">
        <v>234.23200000000003</v>
      </c>
      <c r="J88" s="206"/>
      <c r="K88" s="206"/>
      <c r="L88" s="206"/>
    </row>
    <row r="89" spans="1:12" s="186" customFormat="1" ht="30" hidden="1" x14ac:dyDescent="0.25">
      <c r="A89" s="169" t="s">
        <v>589</v>
      </c>
      <c r="B89" s="164" t="s">
        <v>590</v>
      </c>
      <c r="C89" s="170">
        <v>234.23200000000003</v>
      </c>
      <c r="D89" s="203"/>
      <c r="E89" s="204"/>
      <c r="F89" s="205"/>
      <c r="G89" s="198"/>
      <c r="H89" s="199"/>
      <c r="I89" s="205"/>
      <c r="J89" s="206"/>
      <c r="K89" s="206"/>
      <c r="L89" s="206"/>
    </row>
    <row r="90" spans="1:12" s="186" customFormat="1" ht="30" x14ac:dyDescent="0.25">
      <c r="A90" s="169" t="s">
        <v>591</v>
      </c>
      <c r="B90" s="164" t="s">
        <v>592</v>
      </c>
      <c r="C90" s="214">
        <v>1372.5</v>
      </c>
      <c r="D90" s="203"/>
      <c r="E90" s="204"/>
      <c r="F90" s="205"/>
      <c r="G90" s="198"/>
      <c r="H90" s="199"/>
      <c r="I90" s="205"/>
      <c r="J90" s="206"/>
      <c r="K90" s="206"/>
      <c r="L90" s="206"/>
    </row>
    <row r="91" spans="1:12" s="186" customFormat="1" x14ac:dyDescent="0.25">
      <c r="D91" s="203"/>
      <c r="E91" s="204"/>
      <c r="F91" s="205"/>
      <c r="G91" s="206"/>
      <c r="H91" s="207"/>
      <c r="I91" s="208"/>
      <c r="J91" s="206"/>
      <c r="K91" s="206"/>
      <c r="L91" s="206"/>
    </row>
  </sheetData>
  <mergeCells count="19">
    <mergeCell ref="A60:C60"/>
    <mergeCell ref="A49:C49"/>
    <mergeCell ref="D49:F49"/>
    <mergeCell ref="G49:I49"/>
    <mergeCell ref="A50:C50"/>
    <mergeCell ref="D50:F50"/>
    <mergeCell ref="G50:I50"/>
    <mergeCell ref="A48:I48"/>
    <mergeCell ref="A1:L1"/>
    <mergeCell ref="A3:L3"/>
    <mergeCell ref="A4:C4"/>
    <mergeCell ref="D4:F4"/>
    <mergeCell ref="G4:I4"/>
    <mergeCell ref="J4:L4"/>
    <mergeCell ref="A5:C5"/>
    <mergeCell ref="D5:F5"/>
    <mergeCell ref="G5:I5"/>
    <mergeCell ref="J5:L5"/>
    <mergeCell ref="A15:C15"/>
  </mergeCells>
  <pageMargins left="0.70866141732283472" right="0.31496062992125984" top="0.31496062992125984" bottom="0.31496062992125984" header="0.31496062992125984" footer="0.31496062992125984"/>
  <pageSetup paperSize="9" scale="5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338BA-777C-4259-8D7C-E8BC0AB14D20}">
  <dimension ref="A1:L90"/>
  <sheetViews>
    <sheetView topLeftCell="A52" zoomScaleNormal="100" workbookViewId="0">
      <selection activeCell="F10" sqref="F10"/>
    </sheetView>
  </sheetViews>
  <sheetFormatPr defaultRowHeight="15" x14ac:dyDescent="0.25"/>
  <cols>
    <col min="1" max="1" width="23.85546875" style="183" customWidth="1"/>
    <col min="2" max="2" width="50.42578125" style="184" customWidth="1"/>
    <col min="3" max="3" width="14.85546875" style="185" customWidth="1"/>
    <col min="4" max="4" width="17.140625" style="183" customWidth="1"/>
    <col min="5" max="5" width="50" style="184" customWidth="1"/>
    <col min="6" max="6" width="14.5703125" style="185" customWidth="1"/>
    <col min="7" max="7" width="15.42578125" style="186" customWidth="1"/>
    <col min="8" max="8" width="44.7109375" style="187" customWidth="1"/>
    <col min="9" max="9" width="18.7109375" style="188" customWidth="1"/>
    <col min="10" max="10" width="12.5703125" style="186" customWidth="1"/>
    <col min="11" max="11" width="37.140625" style="186" customWidth="1"/>
    <col min="12" max="12" width="31.28515625" style="186" customWidth="1"/>
  </cols>
  <sheetData>
    <row r="1" spans="1:12" ht="20.25" x14ac:dyDescent="0.3">
      <c r="A1" s="358" t="s">
        <v>596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</row>
    <row r="2" spans="1:12" ht="15.75" x14ac:dyDescent="0.25">
      <c r="A2" s="357" t="s">
        <v>543</v>
      </c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</row>
    <row r="3" spans="1:12" ht="40.5" customHeight="1" x14ac:dyDescent="0.25">
      <c r="A3" s="353" t="s">
        <v>539</v>
      </c>
      <c r="B3" s="353"/>
      <c r="C3" s="353"/>
      <c r="D3" s="353" t="s">
        <v>540</v>
      </c>
      <c r="E3" s="353"/>
      <c r="F3" s="353"/>
      <c r="G3" s="361" t="s">
        <v>545</v>
      </c>
      <c r="H3" s="361"/>
      <c r="I3" s="361"/>
      <c r="J3" s="361" t="s">
        <v>546</v>
      </c>
      <c r="K3" s="361"/>
      <c r="L3" s="361"/>
    </row>
    <row r="4" spans="1:12" ht="47.25" customHeight="1" x14ac:dyDescent="0.25">
      <c r="A4" s="354" t="s">
        <v>537</v>
      </c>
      <c r="B4" s="354"/>
      <c r="C4" s="354"/>
      <c r="D4" s="355" t="s">
        <v>544</v>
      </c>
      <c r="E4" s="353"/>
      <c r="F4" s="353"/>
      <c r="G4" s="353" t="s">
        <v>544</v>
      </c>
      <c r="H4" s="353"/>
      <c r="I4" s="353"/>
      <c r="J4" s="353" t="s">
        <v>544</v>
      </c>
      <c r="K4" s="353"/>
      <c r="L4" s="353"/>
    </row>
    <row r="5" spans="1:12" s="162" customFormat="1" ht="15" customHeight="1" x14ac:dyDescent="0.25">
      <c r="A5" s="177" t="s">
        <v>464</v>
      </c>
      <c r="B5" s="175" t="s">
        <v>316</v>
      </c>
      <c r="C5" s="178" t="s">
        <v>339</v>
      </c>
      <c r="D5" s="179" t="s">
        <v>464</v>
      </c>
      <c r="E5" s="175" t="s">
        <v>316</v>
      </c>
      <c r="F5" s="178" t="s">
        <v>339</v>
      </c>
      <c r="G5" s="174" t="s">
        <v>464</v>
      </c>
      <c r="H5" s="174" t="s">
        <v>316</v>
      </c>
      <c r="I5" s="180" t="s">
        <v>339</v>
      </c>
      <c r="J5" s="174" t="s">
        <v>464</v>
      </c>
      <c r="K5" s="176" t="s">
        <v>316</v>
      </c>
      <c r="L5" s="174" t="s">
        <v>339</v>
      </c>
    </row>
    <row r="6" spans="1:12" ht="45" x14ac:dyDescent="0.25">
      <c r="A6" s="181" t="s">
        <v>466</v>
      </c>
      <c r="B6" s="182" t="s">
        <v>467</v>
      </c>
      <c r="C6" s="171">
        <v>464.15</v>
      </c>
      <c r="D6" s="168" t="s">
        <v>466</v>
      </c>
      <c r="E6" s="164" t="s">
        <v>467</v>
      </c>
      <c r="F6" s="165">
        <v>464.15</v>
      </c>
      <c r="G6" s="169" t="s">
        <v>466</v>
      </c>
      <c r="H6" s="164" t="s">
        <v>467</v>
      </c>
      <c r="I6" s="166">
        <v>464.15</v>
      </c>
      <c r="J6" s="169" t="s">
        <v>466</v>
      </c>
      <c r="K6" s="164" t="s">
        <v>467</v>
      </c>
      <c r="L6" s="165">
        <v>464.15</v>
      </c>
    </row>
    <row r="7" spans="1:12" ht="30" x14ac:dyDescent="0.25">
      <c r="A7" s="181" t="s">
        <v>468</v>
      </c>
      <c r="B7" s="182" t="s">
        <v>469</v>
      </c>
      <c r="C7" s="171">
        <v>303.25</v>
      </c>
      <c r="D7" s="168" t="s">
        <v>468</v>
      </c>
      <c r="E7" s="164" t="s">
        <v>469</v>
      </c>
      <c r="F7" s="165">
        <v>303.25</v>
      </c>
      <c r="G7" s="169" t="s">
        <v>468</v>
      </c>
      <c r="H7" s="164" t="s">
        <v>469</v>
      </c>
      <c r="I7" s="166">
        <v>303.25</v>
      </c>
      <c r="J7" s="169" t="s">
        <v>468</v>
      </c>
      <c r="K7" s="164" t="s">
        <v>469</v>
      </c>
      <c r="L7" s="165">
        <v>303.25</v>
      </c>
    </row>
    <row r="8" spans="1:12" ht="30" x14ac:dyDescent="0.25">
      <c r="A8" s="181" t="s">
        <v>470</v>
      </c>
      <c r="B8" s="182" t="s">
        <v>471</v>
      </c>
      <c r="C8" s="171">
        <v>474.53</v>
      </c>
      <c r="D8" s="168" t="s">
        <v>470</v>
      </c>
      <c r="E8" s="164" t="s">
        <v>471</v>
      </c>
      <c r="F8" s="165">
        <v>474.53</v>
      </c>
      <c r="G8" s="169" t="s">
        <v>470</v>
      </c>
      <c r="H8" s="164" t="s">
        <v>471</v>
      </c>
      <c r="I8" s="166">
        <v>474.53</v>
      </c>
      <c r="J8" s="169" t="s">
        <v>470</v>
      </c>
      <c r="K8" s="164" t="s">
        <v>471</v>
      </c>
      <c r="L8" s="165">
        <v>474.53</v>
      </c>
    </row>
    <row r="9" spans="1:12" ht="30" x14ac:dyDescent="0.25">
      <c r="A9" s="181" t="s">
        <v>472</v>
      </c>
      <c r="B9" s="182" t="s">
        <v>473</v>
      </c>
      <c r="C9" s="171">
        <v>240</v>
      </c>
      <c r="D9" s="168" t="s">
        <v>472</v>
      </c>
      <c r="E9" s="164" t="s">
        <v>473</v>
      </c>
      <c r="F9" s="165">
        <v>240</v>
      </c>
      <c r="G9" s="169" t="s">
        <v>472</v>
      </c>
      <c r="H9" s="164" t="s">
        <v>473</v>
      </c>
      <c r="I9" s="166">
        <v>240</v>
      </c>
      <c r="J9" s="169" t="s">
        <v>472</v>
      </c>
      <c r="K9" s="164" t="s">
        <v>473</v>
      </c>
      <c r="L9" s="165">
        <v>240</v>
      </c>
    </row>
    <row r="10" spans="1:12" ht="105" x14ac:dyDescent="0.25">
      <c r="A10" s="181" t="s">
        <v>474</v>
      </c>
      <c r="B10" s="182" t="s">
        <v>475</v>
      </c>
      <c r="C10" s="171">
        <v>1390.11</v>
      </c>
      <c r="D10" s="168" t="s">
        <v>474</v>
      </c>
      <c r="E10" s="164" t="s">
        <v>475</v>
      </c>
      <c r="F10" s="165">
        <v>1390.11</v>
      </c>
      <c r="G10" s="169" t="s">
        <v>474</v>
      </c>
      <c r="H10" s="164" t="s">
        <v>475</v>
      </c>
      <c r="I10" s="166">
        <v>1390.11</v>
      </c>
      <c r="J10" s="169" t="s">
        <v>474</v>
      </c>
      <c r="K10" s="164" t="s">
        <v>475</v>
      </c>
      <c r="L10" s="165">
        <v>1390.11</v>
      </c>
    </row>
    <row r="11" spans="1:12" ht="30" x14ac:dyDescent="0.25">
      <c r="A11" s="181" t="s">
        <v>476</v>
      </c>
      <c r="B11" s="182" t="s">
        <v>110</v>
      </c>
      <c r="C11" s="171">
        <v>404</v>
      </c>
      <c r="D11" s="168" t="s">
        <v>478</v>
      </c>
      <c r="E11" s="164" t="s">
        <v>114</v>
      </c>
      <c r="F11" s="165">
        <v>237.11</v>
      </c>
      <c r="G11" s="169" t="s">
        <v>478</v>
      </c>
      <c r="H11" s="164" t="s">
        <v>114</v>
      </c>
      <c r="I11" s="166">
        <v>237.11</v>
      </c>
      <c r="J11" s="169" t="s">
        <v>478</v>
      </c>
      <c r="K11" s="164" t="s">
        <v>114</v>
      </c>
      <c r="L11" s="165">
        <v>237.11</v>
      </c>
    </row>
    <row r="12" spans="1:12" ht="47.25" customHeight="1" x14ac:dyDescent="0.25">
      <c r="A12" s="181" t="s">
        <v>477</v>
      </c>
      <c r="B12" s="182" t="s">
        <v>112</v>
      </c>
      <c r="C12" s="171">
        <v>669.23</v>
      </c>
      <c r="D12" s="168" t="s">
        <v>541</v>
      </c>
      <c r="E12" s="164" t="s">
        <v>542</v>
      </c>
      <c r="F12" s="166">
        <v>669.23</v>
      </c>
      <c r="G12" s="169" t="s">
        <v>541</v>
      </c>
      <c r="H12" s="164" t="s">
        <v>542</v>
      </c>
      <c r="I12" s="166">
        <v>669.23</v>
      </c>
      <c r="J12" s="169" t="s">
        <v>541</v>
      </c>
      <c r="K12" s="164" t="s">
        <v>542</v>
      </c>
      <c r="L12" s="166">
        <v>669.23</v>
      </c>
    </row>
    <row r="13" spans="1:12" ht="45" x14ac:dyDescent="0.25">
      <c r="A13" s="181" t="s">
        <v>478</v>
      </c>
      <c r="B13" s="182" t="s">
        <v>114</v>
      </c>
      <c r="C13" s="171">
        <v>237.11</v>
      </c>
      <c r="D13" s="163" t="s">
        <v>483</v>
      </c>
      <c r="E13" s="164" t="s">
        <v>484</v>
      </c>
      <c r="F13" s="170">
        <v>562.58000000000004</v>
      </c>
      <c r="G13" s="164" t="s">
        <v>483</v>
      </c>
      <c r="H13" s="164" t="s">
        <v>484</v>
      </c>
      <c r="I13" s="171">
        <v>562.58000000000004</v>
      </c>
      <c r="J13" s="164" t="s">
        <v>483</v>
      </c>
      <c r="K13" s="164" t="s">
        <v>484</v>
      </c>
      <c r="L13" s="172">
        <v>562.58000000000004</v>
      </c>
    </row>
    <row r="14" spans="1:12" ht="45" x14ac:dyDescent="0.25">
      <c r="A14" s="354" t="s">
        <v>538</v>
      </c>
      <c r="B14" s="354"/>
      <c r="C14" s="354"/>
      <c r="D14" s="163" t="s">
        <v>485</v>
      </c>
      <c r="E14" s="164" t="s">
        <v>486</v>
      </c>
      <c r="F14" s="165">
        <v>128.22999999999999</v>
      </c>
      <c r="G14" s="164" t="s">
        <v>485</v>
      </c>
      <c r="H14" s="164" t="s">
        <v>486</v>
      </c>
      <c r="I14" s="166">
        <v>128.22999999999999</v>
      </c>
      <c r="J14" s="164" t="s">
        <v>485</v>
      </c>
      <c r="K14" s="164" t="s">
        <v>486</v>
      </c>
      <c r="L14" s="167">
        <v>128.22999999999999</v>
      </c>
    </row>
    <row r="15" spans="1:12" ht="45" x14ac:dyDescent="0.25">
      <c r="A15" s="181" t="s">
        <v>464</v>
      </c>
      <c r="B15" s="182" t="s">
        <v>316</v>
      </c>
      <c r="C15" s="171" t="s">
        <v>339</v>
      </c>
      <c r="D15" s="163" t="s">
        <v>487</v>
      </c>
      <c r="E15" s="164" t="s">
        <v>488</v>
      </c>
      <c r="F15" s="165">
        <v>128.22999999999999</v>
      </c>
      <c r="G15" s="164" t="s">
        <v>487</v>
      </c>
      <c r="H15" s="164" t="s">
        <v>488</v>
      </c>
      <c r="I15" s="166">
        <v>128.22999999999999</v>
      </c>
      <c r="J15" s="164" t="s">
        <v>487</v>
      </c>
      <c r="K15" s="164" t="s">
        <v>488</v>
      </c>
      <c r="L15" s="167">
        <v>128.22999999999999</v>
      </c>
    </row>
    <row r="16" spans="1:12" ht="30" x14ac:dyDescent="0.25">
      <c r="A16" s="181" t="s">
        <v>479</v>
      </c>
      <c r="B16" s="182" t="s">
        <v>480</v>
      </c>
      <c r="C16" s="171">
        <v>106.91</v>
      </c>
      <c r="D16" s="163" t="s">
        <v>493</v>
      </c>
      <c r="E16" s="164" t="s">
        <v>494</v>
      </c>
      <c r="F16" s="165">
        <v>128.22999999999999</v>
      </c>
      <c r="G16" s="164" t="s">
        <v>493</v>
      </c>
      <c r="H16" s="164" t="s">
        <v>494</v>
      </c>
      <c r="I16" s="166">
        <v>128.22999999999999</v>
      </c>
      <c r="J16" s="164" t="s">
        <v>493</v>
      </c>
      <c r="K16" s="164" t="s">
        <v>494</v>
      </c>
      <c r="L16" s="167">
        <v>128.22999999999999</v>
      </c>
    </row>
    <row r="17" spans="1:12" ht="30" x14ac:dyDescent="0.25">
      <c r="A17" s="181" t="s">
        <v>481</v>
      </c>
      <c r="B17" s="182" t="s">
        <v>482</v>
      </c>
      <c r="C17" s="171">
        <v>106.91</v>
      </c>
      <c r="D17" s="163" t="s">
        <v>495</v>
      </c>
      <c r="E17" s="164" t="s">
        <v>496</v>
      </c>
      <c r="F17" s="165">
        <v>106.91</v>
      </c>
      <c r="G17" s="164" t="s">
        <v>495</v>
      </c>
      <c r="H17" s="164" t="s">
        <v>496</v>
      </c>
      <c r="I17" s="166">
        <v>106.91</v>
      </c>
      <c r="J17" s="164" t="s">
        <v>495</v>
      </c>
      <c r="K17" s="164" t="s">
        <v>496</v>
      </c>
      <c r="L17" s="167">
        <v>106.91</v>
      </c>
    </row>
    <row r="18" spans="1:12" ht="30" x14ac:dyDescent="0.25">
      <c r="A18" s="181" t="s">
        <v>483</v>
      </c>
      <c r="B18" s="182" t="s">
        <v>484</v>
      </c>
      <c r="C18" s="171">
        <v>562.58000000000004</v>
      </c>
      <c r="D18" s="163" t="s">
        <v>497</v>
      </c>
      <c r="E18" s="164" t="s">
        <v>498</v>
      </c>
      <c r="F18" s="170">
        <v>106.91</v>
      </c>
      <c r="G18" s="164" t="s">
        <v>497</v>
      </c>
      <c r="H18" s="164" t="s">
        <v>498</v>
      </c>
      <c r="I18" s="171">
        <v>106.91</v>
      </c>
      <c r="J18" s="164" t="s">
        <v>497</v>
      </c>
      <c r="K18" s="164" t="s">
        <v>498</v>
      </c>
      <c r="L18" s="172">
        <v>106.91</v>
      </c>
    </row>
    <row r="19" spans="1:12" ht="30" x14ac:dyDescent="0.25">
      <c r="A19" s="181" t="s">
        <v>485</v>
      </c>
      <c r="B19" s="182" t="s">
        <v>486</v>
      </c>
      <c r="C19" s="171">
        <v>128.22999999999999</v>
      </c>
      <c r="D19" s="163" t="s">
        <v>499</v>
      </c>
      <c r="E19" s="164" t="s">
        <v>500</v>
      </c>
      <c r="F19" s="165">
        <v>106.91</v>
      </c>
      <c r="G19" s="164" t="s">
        <v>499</v>
      </c>
      <c r="H19" s="164" t="s">
        <v>500</v>
      </c>
      <c r="I19" s="166">
        <v>106.91</v>
      </c>
      <c r="J19" s="164" t="s">
        <v>499</v>
      </c>
      <c r="K19" s="164" t="s">
        <v>500</v>
      </c>
      <c r="L19" s="167">
        <v>106.91</v>
      </c>
    </row>
    <row r="20" spans="1:12" ht="45" x14ac:dyDescent="0.25">
      <c r="A20" s="181" t="s">
        <v>487</v>
      </c>
      <c r="B20" s="182" t="s">
        <v>488</v>
      </c>
      <c r="C20" s="171">
        <v>128.22999999999999</v>
      </c>
      <c r="D20" s="163" t="s">
        <v>501</v>
      </c>
      <c r="E20" s="164" t="s">
        <v>502</v>
      </c>
      <c r="F20" s="165">
        <v>106.91</v>
      </c>
      <c r="G20" s="164" t="s">
        <v>501</v>
      </c>
      <c r="H20" s="164" t="s">
        <v>502</v>
      </c>
      <c r="I20" s="166">
        <v>106.91</v>
      </c>
      <c r="J20" s="164" t="s">
        <v>501</v>
      </c>
      <c r="K20" s="164" t="s">
        <v>502</v>
      </c>
      <c r="L20" s="167">
        <v>106.91</v>
      </c>
    </row>
    <row r="21" spans="1:12" ht="30" x14ac:dyDescent="0.25">
      <c r="A21" s="181" t="s">
        <v>489</v>
      </c>
      <c r="B21" s="182" t="s">
        <v>490</v>
      </c>
      <c r="C21" s="171"/>
      <c r="D21" s="163" t="s">
        <v>503</v>
      </c>
      <c r="E21" s="164" t="s">
        <v>504</v>
      </c>
      <c r="F21" s="165">
        <v>106.91</v>
      </c>
      <c r="G21" s="164" t="s">
        <v>503</v>
      </c>
      <c r="H21" s="164" t="s">
        <v>504</v>
      </c>
      <c r="I21" s="166">
        <v>106.91</v>
      </c>
      <c r="J21" s="164" t="s">
        <v>503</v>
      </c>
      <c r="K21" s="164" t="s">
        <v>504</v>
      </c>
      <c r="L21" s="167">
        <v>106.91</v>
      </c>
    </row>
    <row r="22" spans="1:12" ht="30" x14ac:dyDescent="0.25">
      <c r="A22" s="181" t="s">
        <v>491</v>
      </c>
      <c r="B22" s="182" t="s">
        <v>492</v>
      </c>
      <c r="C22" s="171"/>
      <c r="D22" s="163" t="s">
        <v>505</v>
      </c>
      <c r="E22" s="164" t="s">
        <v>506</v>
      </c>
      <c r="F22" s="165">
        <v>106.91</v>
      </c>
      <c r="G22" s="164" t="s">
        <v>505</v>
      </c>
      <c r="H22" s="164" t="s">
        <v>506</v>
      </c>
      <c r="I22" s="166">
        <v>106.91</v>
      </c>
      <c r="J22" s="164" t="s">
        <v>505</v>
      </c>
      <c r="K22" s="164" t="s">
        <v>506</v>
      </c>
      <c r="L22" s="167">
        <v>106.91</v>
      </c>
    </row>
    <row r="23" spans="1:12" ht="30" x14ac:dyDescent="0.25">
      <c r="A23" s="181" t="s">
        <v>493</v>
      </c>
      <c r="B23" s="182" t="s">
        <v>494</v>
      </c>
      <c r="C23" s="171">
        <v>128.22999999999999</v>
      </c>
      <c r="D23" s="163" t="s">
        <v>507</v>
      </c>
      <c r="E23" s="164" t="s">
        <v>508</v>
      </c>
      <c r="F23" s="165">
        <v>106.91</v>
      </c>
      <c r="G23" s="164" t="s">
        <v>507</v>
      </c>
      <c r="H23" s="164" t="s">
        <v>508</v>
      </c>
      <c r="I23" s="166">
        <v>106.91</v>
      </c>
      <c r="J23" s="164" t="s">
        <v>507</v>
      </c>
      <c r="K23" s="164" t="s">
        <v>508</v>
      </c>
      <c r="L23" s="167">
        <v>106.91</v>
      </c>
    </row>
    <row r="24" spans="1:12" ht="30" x14ac:dyDescent="0.25">
      <c r="A24" s="181" t="s">
        <v>495</v>
      </c>
      <c r="B24" s="182" t="s">
        <v>496</v>
      </c>
      <c r="C24" s="171">
        <v>106.91</v>
      </c>
      <c r="D24" s="163" t="s">
        <v>511</v>
      </c>
      <c r="E24" s="164" t="s">
        <v>512</v>
      </c>
      <c r="F24" s="165">
        <v>464.15</v>
      </c>
      <c r="G24" s="164" t="s">
        <v>511</v>
      </c>
      <c r="H24" s="164" t="s">
        <v>512</v>
      </c>
      <c r="I24" s="166">
        <v>464.15</v>
      </c>
      <c r="J24" s="164" t="s">
        <v>511</v>
      </c>
      <c r="K24" s="164" t="s">
        <v>512</v>
      </c>
      <c r="L24" s="167">
        <v>464.15</v>
      </c>
    </row>
    <row r="25" spans="1:12" ht="30" x14ac:dyDescent="0.25">
      <c r="A25" s="181" t="s">
        <v>497</v>
      </c>
      <c r="B25" s="182" t="s">
        <v>498</v>
      </c>
      <c r="C25" s="171">
        <v>106.91</v>
      </c>
      <c r="D25" s="163" t="s">
        <v>513</v>
      </c>
      <c r="E25" s="164" t="s">
        <v>514</v>
      </c>
      <c r="F25" s="165">
        <v>464.15</v>
      </c>
      <c r="G25" s="164" t="s">
        <v>513</v>
      </c>
      <c r="H25" s="164" t="s">
        <v>514</v>
      </c>
      <c r="I25" s="166">
        <v>464.15</v>
      </c>
      <c r="J25" s="164" t="s">
        <v>513</v>
      </c>
      <c r="K25" s="164" t="s">
        <v>514</v>
      </c>
      <c r="L25" s="167">
        <v>464.15</v>
      </c>
    </row>
    <row r="26" spans="1:12" ht="30" x14ac:dyDescent="0.25">
      <c r="A26" s="181" t="s">
        <v>499</v>
      </c>
      <c r="B26" s="182" t="s">
        <v>500</v>
      </c>
      <c r="C26" s="171">
        <v>106.91</v>
      </c>
      <c r="D26" s="163" t="s">
        <v>515</v>
      </c>
      <c r="E26" s="164" t="s">
        <v>516</v>
      </c>
      <c r="F26" s="165">
        <v>464.15</v>
      </c>
      <c r="G26" s="164" t="s">
        <v>515</v>
      </c>
      <c r="H26" s="164" t="s">
        <v>516</v>
      </c>
      <c r="I26" s="166">
        <v>464.15</v>
      </c>
      <c r="J26" s="164" t="s">
        <v>515</v>
      </c>
      <c r="K26" s="164" t="s">
        <v>516</v>
      </c>
      <c r="L26" s="167">
        <v>464.15</v>
      </c>
    </row>
    <row r="27" spans="1:12" ht="30" x14ac:dyDescent="0.25">
      <c r="A27" s="181" t="s">
        <v>501</v>
      </c>
      <c r="B27" s="182" t="s">
        <v>502</v>
      </c>
      <c r="C27" s="171">
        <v>106.91</v>
      </c>
      <c r="D27" s="163" t="s">
        <v>517</v>
      </c>
      <c r="E27" s="164" t="s">
        <v>518</v>
      </c>
      <c r="F27" s="165">
        <v>464.15</v>
      </c>
      <c r="G27" s="164" t="s">
        <v>517</v>
      </c>
      <c r="H27" s="164" t="s">
        <v>518</v>
      </c>
      <c r="I27" s="166">
        <v>464.15</v>
      </c>
      <c r="J27" s="164" t="s">
        <v>517</v>
      </c>
      <c r="K27" s="164" t="s">
        <v>518</v>
      </c>
      <c r="L27" s="167">
        <v>464.15</v>
      </c>
    </row>
    <row r="28" spans="1:12" ht="30" x14ac:dyDescent="0.25">
      <c r="A28" s="181" t="s">
        <v>503</v>
      </c>
      <c r="B28" s="182" t="s">
        <v>504</v>
      </c>
      <c r="C28" s="171">
        <v>106.91</v>
      </c>
      <c r="D28" s="163" t="s">
        <v>519</v>
      </c>
      <c r="E28" s="164" t="s">
        <v>520</v>
      </c>
      <c r="F28" s="165">
        <v>464.15</v>
      </c>
      <c r="G28" s="164" t="s">
        <v>519</v>
      </c>
      <c r="H28" s="164" t="s">
        <v>520</v>
      </c>
      <c r="I28" s="166">
        <v>464.15</v>
      </c>
      <c r="J28" s="164" t="s">
        <v>519</v>
      </c>
      <c r="K28" s="164" t="s">
        <v>520</v>
      </c>
      <c r="L28" s="167">
        <v>464.15</v>
      </c>
    </row>
    <row r="29" spans="1:12" ht="30" x14ac:dyDescent="0.25">
      <c r="A29" s="181" t="s">
        <v>505</v>
      </c>
      <c r="B29" s="182" t="s">
        <v>506</v>
      </c>
      <c r="C29" s="171">
        <v>106.91</v>
      </c>
      <c r="D29" s="163" t="s">
        <v>521</v>
      </c>
      <c r="E29" s="164" t="s">
        <v>522</v>
      </c>
      <c r="F29" s="165">
        <v>253.07</v>
      </c>
      <c r="G29" s="164" t="s">
        <v>521</v>
      </c>
      <c r="H29" s="164" t="s">
        <v>522</v>
      </c>
      <c r="I29" s="166">
        <v>253.07</v>
      </c>
      <c r="J29" s="164" t="s">
        <v>521</v>
      </c>
      <c r="K29" s="164" t="s">
        <v>522</v>
      </c>
      <c r="L29" s="167">
        <v>253.07</v>
      </c>
    </row>
    <row r="30" spans="1:12" ht="30" x14ac:dyDescent="0.25">
      <c r="A30" s="181" t="s">
        <v>507</v>
      </c>
      <c r="B30" s="182" t="s">
        <v>508</v>
      </c>
      <c r="C30" s="171">
        <v>106.91</v>
      </c>
      <c r="D30" s="163" t="s">
        <v>523</v>
      </c>
      <c r="E30" s="164" t="s">
        <v>524</v>
      </c>
      <c r="F30" s="165">
        <v>257.77</v>
      </c>
      <c r="G30" s="164" t="s">
        <v>523</v>
      </c>
      <c r="H30" s="164" t="s">
        <v>524</v>
      </c>
      <c r="I30" s="166">
        <v>257.77</v>
      </c>
      <c r="J30" s="164" t="s">
        <v>523</v>
      </c>
      <c r="K30" s="164" t="s">
        <v>524</v>
      </c>
      <c r="L30" s="167">
        <v>257.77</v>
      </c>
    </row>
    <row r="31" spans="1:12" ht="45" x14ac:dyDescent="0.25">
      <c r="A31" s="181" t="s">
        <v>509</v>
      </c>
      <c r="B31" s="182" t="s">
        <v>510</v>
      </c>
      <c r="C31" s="171">
        <v>464.15</v>
      </c>
      <c r="D31" s="163" t="s">
        <v>525</v>
      </c>
      <c r="E31" s="164" t="s">
        <v>467</v>
      </c>
      <c r="F31" s="165">
        <v>464.15</v>
      </c>
      <c r="G31" s="164" t="s">
        <v>525</v>
      </c>
      <c r="H31" s="164" t="s">
        <v>467</v>
      </c>
      <c r="I31" s="166">
        <v>464.15</v>
      </c>
      <c r="J31" s="164" t="s">
        <v>525</v>
      </c>
      <c r="K31" s="164" t="s">
        <v>467</v>
      </c>
      <c r="L31" s="167">
        <v>464.15</v>
      </c>
    </row>
    <row r="32" spans="1:12" ht="30" x14ac:dyDescent="0.25">
      <c r="A32" s="181" t="s">
        <v>511</v>
      </c>
      <c r="B32" s="182" t="s">
        <v>512</v>
      </c>
      <c r="C32" s="171">
        <v>464.15</v>
      </c>
      <c r="D32" s="168" t="s">
        <v>528</v>
      </c>
      <c r="E32" s="169" t="s">
        <v>529</v>
      </c>
      <c r="F32" s="170">
        <v>464.15</v>
      </c>
      <c r="G32" s="169" t="s">
        <v>528</v>
      </c>
      <c r="H32" s="164" t="s">
        <v>529</v>
      </c>
      <c r="I32" s="171">
        <v>464.15</v>
      </c>
      <c r="J32" s="169" t="s">
        <v>528</v>
      </c>
      <c r="K32" s="169" t="s">
        <v>529</v>
      </c>
      <c r="L32" s="172">
        <v>464.15</v>
      </c>
    </row>
    <row r="33" spans="1:12" ht="30" x14ac:dyDescent="0.25">
      <c r="A33" s="181" t="s">
        <v>513</v>
      </c>
      <c r="B33" s="182" t="s">
        <v>514</v>
      </c>
      <c r="C33" s="171">
        <v>464.15</v>
      </c>
      <c r="D33" s="168" t="s">
        <v>530</v>
      </c>
      <c r="E33" s="169" t="s">
        <v>531</v>
      </c>
      <c r="F33" s="170">
        <v>236.96</v>
      </c>
      <c r="G33" s="169" t="s">
        <v>530</v>
      </c>
      <c r="H33" s="164" t="s">
        <v>531</v>
      </c>
      <c r="I33" s="171">
        <v>236.96</v>
      </c>
      <c r="J33" s="169" t="s">
        <v>530</v>
      </c>
      <c r="K33" s="169" t="s">
        <v>531</v>
      </c>
      <c r="L33" s="172">
        <v>236.96</v>
      </c>
    </row>
    <row r="34" spans="1:12" ht="30" x14ac:dyDescent="0.25">
      <c r="A34" s="181" t="s">
        <v>515</v>
      </c>
      <c r="B34" s="182" t="s">
        <v>516</v>
      </c>
      <c r="C34" s="171">
        <v>464.15</v>
      </c>
      <c r="D34" s="168" t="s">
        <v>532</v>
      </c>
      <c r="E34" s="169" t="s">
        <v>533</v>
      </c>
      <c r="F34" s="170">
        <v>236.96</v>
      </c>
      <c r="G34" s="169" t="s">
        <v>532</v>
      </c>
      <c r="H34" s="164" t="s">
        <v>533</v>
      </c>
      <c r="I34" s="171">
        <v>236.96</v>
      </c>
      <c r="J34" s="169" t="s">
        <v>532</v>
      </c>
      <c r="K34" s="169" t="s">
        <v>533</v>
      </c>
      <c r="L34" s="172">
        <v>236.96</v>
      </c>
    </row>
    <row r="35" spans="1:12" x14ac:dyDescent="0.25">
      <c r="A35" s="181" t="s">
        <v>517</v>
      </c>
      <c r="B35" s="182" t="s">
        <v>518</v>
      </c>
      <c r="C35" s="171">
        <v>464.15</v>
      </c>
      <c r="D35" s="168" t="s">
        <v>534</v>
      </c>
      <c r="E35" s="169" t="s">
        <v>535</v>
      </c>
      <c r="F35" s="170">
        <v>120.08</v>
      </c>
      <c r="G35" s="169" t="s">
        <v>534</v>
      </c>
      <c r="H35" s="164" t="s">
        <v>535</v>
      </c>
      <c r="I35" s="171">
        <v>120.08</v>
      </c>
      <c r="J35" s="169" t="s">
        <v>534</v>
      </c>
      <c r="K35" s="169" t="s">
        <v>535</v>
      </c>
      <c r="L35" s="172">
        <v>120.08</v>
      </c>
    </row>
    <row r="36" spans="1:12" ht="30" x14ac:dyDescent="0.25">
      <c r="A36" s="181" t="s">
        <v>519</v>
      </c>
      <c r="B36" s="182" t="s">
        <v>520</v>
      </c>
      <c r="C36" s="171">
        <v>464.15</v>
      </c>
      <c r="D36" s="168" t="s">
        <v>385</v>
      </c>
      <c r="E36" s="164" t="s">
        <v>536</v>
      </c>
      <c r="F36" s="165">
        <v>525.86</v>
      </c>
      <c r="G36" s="169" t="s">
        <v>385</v>
      </c>
      <c r="H36" s="164" t="s">
        <v>536</v>
      </c>
      <c r="I36" s="166">
        <v>525.86</v>
      </c>
      <c r="J36" s="169" t="s">
        <v>385</v>
      </c>
      <c r="K36" s="164" t="s">
        <v>536</v>
      </c>
      <c r="L36" s="167">
        <v>525.86</v>
      </c>
    </row>
    <row r="37" spans="1:12" ht="30" x14ac:dyDescent="0.25">
      <c r="A37" s="181" t="s">
        <v>521</v>
      </c>
      <c r="B37" s="182" t="s">
        <v>522</v>
      </c>
      <c r="C37" s="171">
        <v>253.07</v>
      </c>
    </row>
    <row r="38" spans="1:12" x14ac:dyDescent="0.25">
      <c r="A38" s="181" t="s">
        <v>523</v>
      </c>
      <c r="B38" s="182" t="s">
        <v>524</v>
      </c>
      <c r="C38" s="171">
        <v>257.77</v>
      </c>
    </row>
    <row r="39" spans="1:12" ht="30" x14ac:dyDescent="0.25">
      <c r="A39" s="181" t="s">
        <v>525</v>
      </c>
      <c r="B39" s="182" t="s">
        <v>467</v>
      </c>
      <c r="C39" s="171">
        <v>464.15</v>
      </c>
    </row>
    <row r="40" spans="1:12" ht="30" x14ac:dyDescent="0.25">
      <c r="A40" s="181" t="s">
        <v>526</v>
      </c>
      <c r="B40" s="182" t="s">
        <v>527</v>
      </c>
      <c r="C40" s="171">
        <v>464.15</v>
      </c>
    </row>
    <row r="41" spans="1:12" x14ac:dyDescent="0.25">
      <c r="A41" s="181" t="s">
        <v>528</v>
      </c>
      <c r="B41" s="182" t="s">
        <v>529</v>
      </c>
      <c r="C41" s="171">
        <v>464.15</v>
      </c>
    </row>
    <row r="42" spans="1:12" x14ac:dyDescent="0.25">
      <c r="A42" s="181" t="s">
        <v>530</v>
      </c>
      <c r="B42" s="182" t="s">
        <v>531</v>
      </c>
      <c r="C42" s="171">
        <v>236.96</v>
      </c>
    </row>
    <row r="43" spans="1:12" x14ac:dyDescent="0.25">
      <c r="A43" s="181" t="s">
        <v>532</v>
      </c>
      <c r="B43" s="182" t="s">
        <v>533</v>
      </c>
      <c r="C43" s="171">
        <v>236.96</v>
      </c>
    </row>
    <row r="44" spans="1:12" x14ac:dyDescent="0.25">
      <c r="A44" s="181" t="s">
        <v>534</v>
      </c>
      <c r="B44" s="182" t="s">
        <v>535</v>
      </c>
      <c r="C44" s="171">
        <v>120.08</v>
      </c>
    </row>
    <row r="45" spans="1:12" ht="30" x14ac:dyDescent="0.25">
      <c r="A45" s="181" t="s">
        <v>385</v>
      </c>
      <c r="B45" s="182" t="s">
        <v>536</v>
      </c>
      <c r="C45" s="171">
        <v>525.86</v>
      </c>
    </row>
    <row r="47" spans="1:12" ht="15.75" x14ac:dyDescent="0.25">
      <c r="A47" s="357" t="s">
        <v>547</v>
      </c>
      <c r="B47" s="357"/>
      <c r="C47" s="357"/>
      <c r="D47" s="357"/>
      <c r="E47" s="357"/>
      <c r="F47" s="357"/>
      <c r="G47" s="357"/>
      <c r="H47" s="357"/>
      <c r="I47" s="357"/>
    </row>
    <row r="48" spans="1:12" ht="15.75" x14ac:dyDescent="0.25">
      <c r="A48" s="359" t="s">
        <v>539</v>
      </c>
      <c r="B48" s="359"/>
      <c r="C48" s="359"/>
      <c r="D48" s="360" t="s">
        <v>593</v>
      </c>
      <c r="E48" s="360"/>
      <c r="F48" s="360"/>
      <c r="G48" s="354" t="s">
        <v>595</v>
      </c>
      <c r="H48" s="354"/>
      <c r="I48" s="354"/>
    </row>
    <row r="49" spans="1:12" ht="33.75" customHeight="1" x14ac:dyDescent="0.25">
      <c r="A49" s="353" t="s">
        <v>537</v>
      </c>
      <c r="B49" s="353"/>
      <c r="C49" s="353"/>
      <c r="D49" s="361" t="s">
        <v>544</v>
      </c>
      <c r="E49" s="361"/>
      <c r="F49" s="361"/>
      <c r="G49" s="354" t="s">
        <v>544</v>
      </c>
      <c r="H49" s="354"/>
      <c r="I49" s="354"/>
    </row>
    <row r="50" spans="1:12" s="162" customFormat="1" x14ac:dyDescent="0.25">
      <c r="A50" s="189" t="s">
        <v>464</v>
      </c>
      <c r="B50" s="190" t="s">
        <v>316</v>
      </c>
      <c r="C50" s="178" t="s">
        <v>339</v>
      </c>
      <c r="D50" s="177" t="s">
        <v>464</v>
      </c>
      <c r="E50" s="175" t="s">
        <v>316</v>
      </c>
      <c r="F50" s="178" t="s">
        <v>339</v>
      </c>
      <c r="G50" s="176" t="s">
        <v>464</v>
      </c>
      <c r="H50" s="174" t="s">
        <v>316</v>
      </c>
      <c r="I50" s="178" t="s">
        <v>339</v>
      </c>
      <c r="J50" s="191"/>
      <c r="K50" s="191"/>
      <c r="L50" s="191"/>
    </row>
    <row r="51" spans="1:12" ht="30" x14ac:dyDescent="0.25">
      <c r="A51" s="181" t="s">
        <v>548</v>
      </c>
      <c r="B51" s="182" t="s">
        <v>549</v>
      </c>
      <c r="C51" s="171">
        <v>237.11</v>
      </c>
      <c r="D51" s="192" t="s">
        <v>548</v>
      </c>
      <c r="E51" s="193" t="s">
        <v>549</v>
      </c>
      <c r="F51" s="170">
        <v>237.11</v>
      </c>
      <c r="G51" s="192" t="s">
        <v>548</v>
      </c>
      <c r="H51" s="193" t="s">
        <v>549</v>
      </c>
      <c r="I51" s="171">
        <v>237.11</v>
      </c>
    </row>
    <row r="52" spans="1:12" ht="30" x14ac:dyDescent="0.25">
      <c r="A52" s="181" t="s">
        <v>550</v>
      </c>
      <c r="B52" s="182" t="s">
        <v>138</v>
      </c>
      <c r="C52" s="171">
        <v>292.77</v>
      </c>
      <c r="D52" s="194" t="s">
        <v>550</v>
      </c>
      <c r="E52" s="195" t="s">
        <v>138</v>
      </c>
      <c r="F52" s="170">
        <v>292.77</v>
      </c>
      <c r="G52" s="192" t="s">
        <v>550</v>
      </c>
      <c r="H52" s="193" t="s">
        <v>138</v>
      </c>
      <c r="I52" s="171">
        <v>292.77</v>
      </c>
    </row>
    <row r="53" spans="1:12" ht="30" x14ac:dyDescent="0.25">
      <c r="A53" s="181" t="s">
        <v>551</v>
      </c>
      <c r="B53" s="182" t="s">
        <v>552</v>
      </c>
      <c r="C53" s="171">
        <v>237.11</v>
      </c>
      <c r="D53" s="194" t="s">
        <v>551</v>
      </c>
      <c r="E53" s="195" t="s">
        <v>552</v>
      </c>
      <c r="F53" s="170">
        <v>237.11</v>
      </c>
      <c r="G53" s="192" t="s">
        <v>551</v>
      </c>
      <c r="H53" s="193" t="s">
        <v>552</v>
      </c>
      <c r="I53" s="171">
        <v>237.11</v>
      </c>
    </row>
    <row r="54" spans="1:12" ht="30" x14ac:dyDescent="0.25">
      <c r="A54" s="181" t="s">
        <v>553</v>
      </c>
      <c r="B54" s="182" t="s">
        <v>554</v>
      </c>
      <c r="C54" s="171">
        <v>339.86</v>
      </c>
      <c r="D54" s="194" t="s">
        <v>553</v>
      </c>
      <c r="E54" s="195" t="s">
        <v>554</v>
      </c>
      <c r="F54" s="170">
        <v>339.86</v>
      </c>
      <c r="G54" s="192" t="s">
        <v>553</v>
      </c>
      <c r="H54" s="193" t="s">
        <v>554</v>
      </c>
      <c r="I54" s="171">
        <v>339.86</v>
      </c>
    </row>
    <row r="55" spans="1:12" x14ac:dyDescent="0.25">
      <c r="A55" s="181" t="s">
        <v>123</v>
      </c>
      <c r="B55" s="182" t="s">
        <v>122</v>
      </c>
      <c r="C55" s="171">
        <v>106.91</v>
      </c>
      <c r="D55" s="181" t="s">
        <v>123</v>
      </c>
      <c r="E55" s="182" t="s">
        <v>122</v>
      </c>
      <c r="F55" s="170">
        <v>106.91</v>
      </c>
      <c r="G55" s="192" t="s">
        <v>123</v>
      </c>
      <c r="H55" s="193" t="s">
        <v>122</v>
      </c>
      <c r="I55" s="171">
        <v>106.91</v>
      </c>
    </row>
    <row r="56" spans="1:12" ht="30" x14ac:dyDescent="0.25">
      <c r="A56" s="181" t="s">
        <v>127</v>
      </c>
      <c r="B56" s="182" t="s">
        <v>126</v>
      </c>
      <c r="C56" s="171">
        <v>106.91</v>
      </c>
      <c r="D56" s="181" t="s">
        <v>127</v>
      </c>
      <c r="E56" s="182" t="s">
        <v>126</v>
      </c>
      <c r="F56" s="170">
        <v>106.91</v>
      </c>
      <c r="G56" s="192" t="s">
        <v>127</v>
      </c>
      <c r="H56" s="193" t="s">
        <v>126</v>
      </c>
      <c r="I56" s="171">
        <v>106.91</v>
      </c>
    </row>
    <row r="57" spans="1:12" ht="30" x14ac:dyDescent="0.25">
      <c r="A57" s="181" t="s">
        <v>131</v>
      </c>
      <c r="B57" s="182" t="s">
        <v>130</v>
      </c>
      <c r="C57" s="171">
        <v>106.91</v>
      </c>
      <c r="D57" s="181" t="s">
        <v>131</v>
      </c>
      <c r="E57" s="182" t="s">
        <v>130</v>
      </c>
      <c r="F57" s="170">
        <v>106.91</v>
      </c>
      <c r="G57" s="192" t="s">
        <v>131</v>
      </c>
      <c r="H57" s="193" t="s">
        <v>130</v>
      </c>
      <c r="I57" s="171">
        <v>106.91</v>
      </c>
    </row>
    <row r="58" spans="1:12" x14ac:dyDescent="0.25">
      <c r="A58" s="181" t="s">
        <v>555</v>
      </c>
      <c r="B58" s="182" t="s">
        <v>120</v>
      </c>
      <c r="C58" s="171">
        <v>960</v>
      </c>
      <c r="D58" s="169" t="s">
        <v>555</v>
      </c>
      <c r="E58" s="164" t="s">
        <v>120</v>
      </c>
      <c r="F58" s="170">
        <v>960</v>
      </c>
      <c r="G58" s="192" t="s">
        <v>555</v>
      </c>
      <c r="H58" s="193" t="s">
        <v>120</v>
      </c>
      <c r="I58" s="171">
        <v>960</v>
      </c>
    </row>
    <row r="59" spans="1:12" ht="30" x14ac:dyDescent="0.25">
      <c r="A59" s="354" t="s">
        <v>538</v>
      </c>
      <c r="B59" s="354"/>
      <c r="C59" s="354"/>
      <c r="D59" s="181" t="s">
        <v>556</v>
      </c>
      <c r="E59" s="182" t="s">
        <v>124</v>
      </c>
      <c r="F59" s="171" t="s">
        <v>557</v>
      </c>
      <c r="G59" s="192" t="s">
        <v>556</v>
      </c>
      <c r="H59" s="193" t="s">
        <v>124</v>
      </c>
      <c r="I59" s="171" t="s">
        <v>557</v>
      </c>
    </row>
    <row r="60" spans="1:12" ht="30" x14ac:dyDescent="0.25">
      <c r="A60" s="177" t="s">
        <v>464</v>
      </c>
      <c r="B60" s="175" t="s">
        <v>316</v>
      </c>
      <c r="C60" s="178" t="s">
        <v>465</v>
      </c>
      <c r="D60" s="181" t="s">
        <v>483</v>
      </c>
      <c r="E60" s="182" t="s">
        <v>484</v>
      </c>
      <c r="F60" s="171" t="s">
        <v>558</v>
      </c>
      <c r="G60" s="192" t="s">
        <v>483</v>
      </c>
      <c r="H60" s="193" t="s">
        <v>484</v>
      </c>
      <c r="I60" s="171" t="s">
        <v>594</v>
      </c>
    </row>
    <row r="61" spans="1:12" ht="30" x14ac:dyDescent="0.25">
      <c r="A61" s="181" t="s">
        <v>556</v>
      </c>
      <c r="B61" s="182" t="s">
        <v>124</v>
      </c>
      <c r="C61" s="171" t="s">
        <v>557</v>
      </c>
      <c r="D61" s="189" t="s">
        <v>591</v>
      </c>
      <c r="E61" s="190" t="s">
        <v>592</v>
      </c>
      <c r="F61" s="178">
        <v>1830</v>
      </c>
      <c r="G61" s="196" t="s">
        <v>591</v>
      </c>
      <c r="H61" s="197" t="s">
        <v>592</v>
      </c>
      <c r="I61" s="178">
        <v>1830</v>
      </c>
    </row>
    <row r="62" spans="1:12" ht="45" x14ac:dyDescent="0.25">
      <c r="A62" s="181" t="s">
        <v>483</v>
      </c>
      <c r="B62" s="182" t="s">
        <v>484</v>
      </c>
      <c r="C62" s="171" t="s">
        <v>558</v>
      </c>
      <c r="D62" s="181" t="s">
        <v>485</v>
      </c>
      <c r="E62" s="182" t="s">
        <v>562</v>
      </c>
      <c r="F62" s="171" t="s">
        <v>563</v>
      </c>
      <c r="G62" s="192" t="s">
        <v>485</v>
      </c>
      <c r="H62" s="193" t="s">
        <v>562</v>
      </c>
      <c r="I62" s="171">
        <v>128.22999999999999</v>
      </c>
    </row>
    <row r="63" spans="1:12" ht="45" x14ac:dyDescent="0.25">
      <c r="A63" s="181" t="s">
        <v>559</v>
      </c>
      <c r="B63" s="182" t="s">
        <v>560</v>
      </c>
      <c r="C63" s="171"/>
      <c r="D63" s="181" t="s">
        <v>487</v>
      </c>
      <c r="E63" s="182" t="s">
        <v>488</v>
      </c>
      <c r="F63" s="171" t="s">
        <v>563</v>
      </c>
      <c r="G63" s="192" t="s">
        <v>487</v>
      </c>
      <c r="H63" s="193" t="s">
        <v>488</v>
      </c>
      <c r="I63" s="171">
        <v>128.22999999999999</v>
      </c>
    </row>
    <row r="64" spans="1:12" ht="30" x14ac:dyDescent="0.25">
      <c r="A64" s="181" t="s">
        <v>559</v>
      </c>
      <c r="B64" s="182" t="s">
        <v>561</v>
      </c>
      <c r="C64" s="171"/>
      <c r="D64" s="181" t="s">
        <v>493</v>
      </c>
      <c r="E64" s="182" t="s">
        <v>564</v>
      </c>
      <c r="F64" s="171" t="s">
        <v>563</v>
      </c>
      <c r="G64" s="192" t="s">
        <v>493</v>
      </c>
      <c r="H64" s="193" t="s">
        <v>564</v>
      </c>
      <c r="I64" s="171">
        <v>128.22999999999999</v>
      </c>
    </row>
    <row r="65" spans="1:9" ht="30" x14ac:dyDescent="0.25">
      <c r="A65" s="181" t="s">
        <v>485</v>
      </c>
      <c r="B65" s="182" t="s">
        <v>562</v>
      </c>
      <c r="C65" s="171">
        <v>128.22999999999999</v>
      </c>
      <c r="D65" s="181" t="s">
        <v>515</v>
      </c>
      <c r="E65" s="182" t="s">
        <v>516</v>
      </c>
      <c r="F65" s="171">
        <v>464.15</v>
      </c>
      <c r="G65" s="192" t="s">
        <v>515</v>
      </c>
      <c r="H65" s="193" t="s">
        <v>516</v>
      </c>
      <c r="I65" s="171">
        <v>464.15</v>
      </c>
    </row>
    <row r="66" spans="1:9" ht="30" x14ac:dyDescent="0.25">
      <c r="A66" s="181" t="s">
        <v>487</v>
      </c>
      <c r="B66" s="182" t="s">
        <v>488</v>
      </c>
      <c r="C66" s="171" t="s">
        <v>563</v>
      </c>
      <c r="D66" s="181" t="s">
        <v>509</v>
      </c>
      <c r="E66" s="182" t="s">
        <v>510</v>
      </c>
      <c r="F66" s="171">
        <v>464.15</v>
      </c>
      <c r="G66" s="192" t="s">
        <v>509</v>
      </c>
      <c r="H66" s="193" t="s">
        <v>510</v>
      </c>
      <c r="I66" s="171">
        <v>464.15</v>
      </c>
    </row>
    <row r="67" spans="1:9" ht="30" x14ac:dyDescent="0.25">
      <c r="A67" s="181" t="s">
        <v>493</v>
      </c>
      <c r="B67" s="182" t="s">
        <v>564</v>
      </c>
      <c r="C67" s="171" t="s">
        <v>563</v>
      </c>
      <c r="D67" s="181" t="s">
        <v>517</v>
      </c>
      <c r="E67" s="182" t="s">
        <v>518</v>
      </c>
      <c r="F67" s="171">
        <v>464.15</v>
      </c>
      <c r="G67" s="192" t="s">
        <v>517</v>
      </c>
      <c r="H67" s="193" t="s">
        <v>518</v>
      </c>
      <c r="I67" s="171">
        <v>464.15</v>
      </c>
    </row>
    <row r="68" spans="1:9" ht="30" x14ac:dyDescent="0.25">
      <c r="A68" s="181" t="s">
        <v>515</v>
      </c>
      <c r="B68" s="182" t="s">
        <v>516</v>
      </c>
      <c r="C68" s="171">
        <v>464.15</v>
      </c>
      <c r="D68" s="181" t="s">
        <v>565</v>
      </c>
      <c r="E68" s="182" t="s">
        <v>566</v>
      </c>
      <c r="F68" s="171">
        <v>464.15</v>
      </c>
      <c r="G68" s="192" t="s">
        <v>565</v>
      </c>
      <c r="H68" s="193" t="s">
        <v>566</v>
      </c>
      <c r="I68" s="171">
        <v>464.15</v>
      </c>
    </row>
    <row r="69" spans="1:9" ht="45" x14ac:dyDescent="0.25">
      <c r="A69" s="181" t="s">
        <v>509</v>
      </c>
      <c r="B69" s="182" t="s">
        <v>510</v>
      </c>
      <c r="C69" s="171">
        <v>464.15</v>
      </c>
      <c r="D69" s="181" t="s">
        <v>567</v>
      </c>
      <c r="E69" s="182" t="s">
        <v>568</v>
      </c>
      <c r="F69" s="171">
        <v>142.41999999999999</v>
      </c>
      <c r="G69" s="192" t="s">
        <v>567</v>
      </c>
      <c r="H69" s="193" t="s">
        <v>568</v>
      </c>
      <c r="I69" s="171">
        <v>142.41999999999999</v>
      </c>
    </row>
    <row r="70" spans="1:9" ht="45" x14ac:dyDescent="0.25">
      <c r="A70" s="181" t="s">
        <v>517</v>
      </c>
      <c r="B70" s="182" t="s">
        <v>518</v>
      </c>
      <c r="C70" s="171">
        <v>464.15</v>
      </c>
      <c r="D70" s="181" t="s">
        <v>569</v>
      </c>
      <c r="E70" s="182" t="s">
        <v>570</v>
      </c>
      <c r="F70" s="171">
        <v>137.16999999999999</v>
      </c>
      <c r="G70" s="192" t="s">
        <v>569</v>
      </c>
      <c r="H70" s="193" t="s">
        <v>570</v>
      </c>
      <c r="I70" s="171">
        <v>137.16999999999999</v>
      </c>
    </row>
    <row r="71" spans="1:9" ht="30" x14ac:dyDescent="0.25">
      <c r="A71" s="181" t="s">
        <v>565</v>
      </c>
      <c r="B71" s="182" t="s">
        <v>566</v>
      </c>
      <c r="C71" s="171">
        <v>464.15</v>
      </c>
      <c r="D71" s="181" t="s">
        <v>571</v>
      </c>
      <c r="E71" s="182" t="s">
        <v>572</v>
      </c>
      <c r="F71" s="171">
        <v>283.23</v>
      </c>
      <c r="G71" s="192" t="s">
        <v>571</v>
      </c>
      <c r="H71" s="193" t="s">
        <v>572</v>
      </c>
      <c r="I71" s="171">
        <v>283.23</v>
      </c>
    </row>
    <row r="72" spans="1:9" ht="30" x14ac:dyDescent="0.25">
      <c r="A72" s="181" t="s">
        <v>567</v>
      </c>
      <c r="B72" s="182" t="s">
        <v>568</v>
      </c>
      <c r="C72" s="171">
        <v>142.41999999999999</v>
      </c>
      <c r="D72" s="181" t="s">
        <v>573</v>
      </c>
      <c r="E72" s="182" t="s">
        <v>574</v>
      </c>
      <c r="F72" s="171">
        <v>562.58000000000004</v>
      </c>
      <c r="G72" s="192" t="s">
        <v>573</v>
      </c>
      <c r="H72" s="193" t="s">
        <v>574</v>
      </c>
      <c r="I72" s="171">
        <v>562.58000000000004</v>
      </c>
    </row>
    <row r="73" spans="1:9" ht="30" x14ac:dyDescent="0.25">
      <c r="A73" s="181" t="s">
        <v>569</v>
      </c>
      <c r="B73" s="182" t="s">
        <v>570</v>
      </c>
      <c r="C73" s="171">
        <v>137.16999999999999</v>
      </c>
      <c r="D73" s="181" t="s">
        <v>575</v>
      </c>
      <c r="E73" s="182" t="s">
        <v>576</v>
      </c>
      <c r="F73" s="171">
        <v>128.22999999999999</v>
      </c>
      <c r="G73" s="192" t="s">
        <v>575</v>
      </c>
      <c r="H73" s="193" t="s">
        <v>576</v>
      </c>
      <c r="I73" s="171">
        <v>128.22999999999999</v>
      </c>
    </row>
    <row r="74" spans="1:9" ht="45" x14ac:dyDescent="0.25">
      <c r="A74" s="181" t="s">
        <v>571</v>
      </c>
      <c r="B74" s="182" t="s">
        <v>572</v>
      </c>
      <c r="C74" s="171">
        <v>283.23</v>
      </c>
      <c r="D74" s="181" t="s">
        <v>577</v>
      </c>
      <c r="E74" s="182" t="s">
        <v>578</v>
      </c>
      <c r="F74" s="171">
        <v>562.58000000000004</v>
      </c>
      <c r="G74" s="192" t="s">
        <v>577</v>
      </c>
      <c r="H74" s="193" t="s">
        <v>578</v>
      </c>
      <c r="I74" s="171">
        <v>562.58000000000004</v>
      </c>
    </row>
    <row r="75" spans="1:9" ht="30" x14ac:dyDescent="0.25">
      <c r="A75" s="181" t="s">
        <v>573</v>
      </c>
      <c r="B75" s="182" t="s">
        <v>574</v>
      </c>
      <c r="C75" s="171">
        <v>562.58000000000004</v>
      </c>
      <c r="D75" s="181" t="s">
        <v>579</v>
      </c>
      <c r="E75" s="182" t="s">
        <v>580</v>
      </c>
      <c r="F75" s="171">
        <v>128.22999999999999</v>
      </c>
      <c r="G75" s="192" t="s">
        <v>579</v>
      </c>
      <c r="H75" s="193" t="s">
        <v>580</v>
      </c>
      <c r="I75" s="171">
        <v>128.22999999999999</v>
      </c>
    </row>
    <row r="76" spans="1:9" ht="30" x14ac:dyDescent="0.25">
      <c r="A76" s="181" t="s">
        <v>575</v>
      </c>
      <c r="B76" s="182" t="s">
        <v>576</v>
      </c>
      <c r="C76" s="171">
        <v>128.22999999999999</v>
      </c>
      <c r="D76" s="181" t="s">
        <v>581</v>
      </c>
      <c r="E76" s="182" t="s">
        <v>564</v>
      </c>
      <c r="F76" s="171">
        <v>128.22999999999999</v>
      </c>
      <c r="G76" s="192" t="s">
        <v>581</v>
      </c>
      <c r="H76" s="193" t="s">
        <v>564</v>
      </c>
      <c r="I76" s="171">
        <v>128.22999999999999</v>
      </c>
    </row>
    <row r="77" spans="1:9" ht="45" x14ac:dyDescent="0.25">
      <c r="A77" s="181" t="s">
        <v>577</v>
      </c>
      <c r="B77" s="182" t="s">
        <v>578</v>
      </c>
      <c r="C77" s="171">
        <v>562.58000000000004</v>
      </c>
      <c r="D77" s="181" t="s">
        <v>582</v>
      </c>
      <c r="E77" s="182" t="s">
        <v>583</v>
      </c>
      <c r="F77" s="171">
        <v>890.83</v>
      </c>
      <c r="G77" s="192" t="s">
        <v>582</v>
      </c>
      <c r="H77" s="193" t="s">
        <v>583</v>
      </c>
      <c r="I77" s="171">
        <v>890.83</v>
      </c>
    </row>
    <row r="78" spans="1:9" ht="45" x14ac:dyDescent="0.25">
      <c r="A78" s="181" t="s">
        <v>579</v>
      </c>
      <c r="B78" s="182" t="s">
        <v>580</v>
      </c>
      <c r="C78" s="171">
        <v>128.22999999999999</v>
      </c>
      <c r="D78" s="181" t="s">
        <v>584</v>
      </c>
      <c r="E78" s="182" t="s">
        <v>585</v>
      </c>
      <c r="F78" s="171">
        <v>426.21600000000001</v>
      </c>
      <c r="G78" s="192" t="s">
        <v>584</v>
      </c>
      <c r="H78" s="193" t="s">
        <v>585</v>
      </c>
      <c r="I78" s="171">
        <v>426.21600000000001</v>
      </c>
    </row>
    <row r="79" spans="1:9" ht="45" x14ac:dyDescent="0.25">
      <c r="A79" s="181" t="s">
        <v>581</v>
      </c>
      <c r="B79" s="182" t="s">
        <v>564</v>
      </c>
      <c r="C79" s="171">
        <v>128.22999999999999</v>
      </c>
      <c r="D79" s="181" t="s">
        <v>586</v>
      </c>
      <c r="E79" s="182" t="s">
        <v>587</v>
      </c>
      <c r="F79" s="171">
        <v>169</v>
      </c>
      <c r="G79" s="192" t="s">
        <v>586</v>
      </c>
      <c r="H79" s="193" t="s">
        <v>587</v>
      </c>
      <c r="I79" s="171">
        <v>169</v>
      </c>
    </row>
    <row r="80" spans="1:9" ht="75" x14ac:dyDescent="0.25">
      <c r="A80" s="181" t="s">
        <v>582</v>
      </c>
      <c r="B80" s="182" t="s">
        <v>583</v>
      </c>
      <c r="C80" s="171">
        <v>890.83</v>
      </c>
      <c r="D80" s="181" t="s">
        <v>588</v>
      </c>
      <c r="E80" s="182" t="s">
        <v>108</v>
      </c>
      <c r="F80" s="171">
        <v>265.08</v>
      </c>
      <c r="G80" s="192" t="s">
        <v>588</v>
      </c>
      <c r="H80" s="193" t="s">
        <v>108</v>
      </c>
      <c r="I80" s="171">
        <v>265.08</v>
      </c>
    </row>
    <row r="81" spans="1:9" ht="45" x14ac:dyDescent="0.25">
      <c r="A81" s="181" t="s">
        <v>584</v>
      </c>
      <c r="B81" s="182" t="s">
        <v>585</v>
      </c>
      <c r="C81" s="171">
        <v>426.21600000000001</v>
      </c>
      <c r="D81" s="181" t="s">
        <v>582</v>
      </c>
      <c r="E81" s="182" t="s">
        <v>583</v>
      </c>
      <c r="F81" s="171">
        <v>890.83</v>
      </c>
      <c r="G81" s="192" t="s">
        <v>582</v>
      </c>
      <c r="H81" s="193" t="s">
        <v>583</v>
      </c>
      <c r="I81" s="171">
        <v>890.83</v>
      </c>
    </row>
    <row r="82" spans="1:9" ht="45" x14ac:dyDescent="0.25">
      <c r="A82" s="181" t="s">
        <v>586</v>
      </c>
      <c r="B82" s="182" t="s">
        <v>587</v>
      </c>
      <c r="C82" s="171">
        <v>169</v>
      </c>
      <c r="D82" s="181" t="s">
        <v>567</v>
      </c>
      <c r="E82" s="182" t="s">
        <v>568</v>
      </c>
      <c r="F82" s="171">
        <v>142.41999999999999</v>
      </c>
      <c r="G82" s="192" t="s">
        <v>567</v>
      </c>
      <c r="H82" s="193" t="s">
        <v>568</v>
      </c>
      <c r="I82" s="171">
        <v>142.41999999999999</v>
      </c>
    </row>
    <row r="83" spans="1:9" ht="60" x14ac:dyDescent="0.25">
      <c r="A83" s="181" t="s">
        <v>588</v>
      </c>
      <c r="B83" s="182" t="s">
        <v>108</v>
      </c>
      <c r="C83" s="171">
        <v>265.08</v>
      </c>
      <c r="D83" s="181" t="s">
        <v>569</v>
      </c>
      <c r="E83" s="182" t="s">
        <v>570</v>
      </c>
      <c r="F83" s="171">
        <v>137.16999999999999</v>
      </c>
      <c r="G83" s="192" t="s">
        <v>569</v>
      </c>
      <c r="H83" s="193" t="s">
        <v>570</v>
      </c>
      <c r="I83" s="171">
        <v>137.16999999999999</v>
      </c>
    </row>
    <row r="84" spans="1:9" ht="45" x14ac:dyDescent="0.25">
      <c r="A84" s="181" t="s">
        <v>582</v>
      </c>
      <c r="B84" s="182" t="s">
        <v>583</v>
      </c>
      <c r="C84" s="171">
        <v>890.83</v>
      </c>
      <c r="D84" s="181" t="s">
        <v>589</v>
      </c>
      <c r="E84" s="182" t="s">
        <v>590</v>
      </c>
      <c r="F84" s="171">
        <v>234.23200000000003</v>
      </c>
      <c r="G84" s="192" t="s">
        <v>589</v>
      </c>
      <c r="H84" s="193" t="s">
        <v>590</v>
      </c>
      <c r="I84" s="171">
        <v>234.23200000000003</v>
      </c>
    </row>
    <row r="85" spans="1:9" ht="45" x14ac:dyDescent="0.25">
      <c r="A85" s="181" t="s">
        <v>567</v>
      </c>
      <c r="B85" s="182" t="s">
        <v>568</v>
      </c>
      <c r="C85" s="171">
        <v>142.41999999999999</v>
      </c>
      <c r="D85" s="181" t="s">
        <v>569</v>
      </c>
      <c r="E85" s="182" t="s">
        <v>570</v>
      </c>
      <c r="F85" s="171">
        <v>137.16999999999999</v>
      </c>
      <c r="G85" s="192" t="s">
        <v>569</v>
      </c>
      <c r="H85" s="193" t="s">
        <v>570</v>
      </c>
      <c r="I85" s="171">
        <v>137.16999999999999</v>
      </c>
    </row>
    <row r="86" spans="1:9" ht="30" x14ac:dyDescent="0.25">
      <c r="A86" s="181" t="s">
        <v>569</v>
      </c>
      <c r="B86" s="182" t="s">
        <v>570</v>
      </c>
      <c r="C86" s="171">
        <v>137.16999999999999</v>
      </c>
      <c r="D86" s="181" t="s">
        <v>589</v>
      </c>
      <c r="E86" s="182" t="s">
        <v>590</v>
      </c>
      <c r="F86" s="171">
        <v>234.23200000000003</v>
      </c>
      <c r="G86" s="192" t="s">
        <v>589</v>
      </c>
      <c r="H86" s="193" t="s">
        <v>590</v>
      </c>
      <c r="I86" s="171">
        <v>234.23200000000003</v>
      </c>
    </row>
    <row r="87" spans="1:9" ht="30" x14ac:dyDescent="0.25">
      <c r="A87" s="181" t="s">
        <v>589</v>
      </c>
      <c r="B87" s="182" t="s">
        <v>590</v>
      </c>
      <c r="C87" s="171">
        <v>234.23200000000003</v>
      </c>
      <c r="D87" s="181" t="s">
        <v>589</v>
      </c>
      <c r="E87" s="182" t="s">
        <v>590</v>
      </c>
      <c r="F87" s="171">
        <v>234.23200000000003</v>
      </c>
      <c r="G87" s="192" t="s">
        <v>589</v>
      </c>
      <c r="H87" s="193" t="s">
        <v>590</v>
      </c>
      <c r="I87" s="171">
        <v>234.23200000000003</v>
      </c>
    </row>
    <row r="88" spans="1:9" ht="30" x14ac:dyDescent="0.25">
      <c r="A88" s="181" t="s">
        <v>569</v>
      </c>
      <c r="B88" s="182" t="s">
        <v>570</v>
      </c>
      <c r="C88" s="171">
        <v>137.16999999999999</v>
      </c>
      <c r="G88" s="198"/>
      <c r="H88" s="199"/>
      <c r="I88" s="185"/>
    </row>
    <row r="89" spans="1:9" ht="30" x14ac:dyDescent="0.25">
      <c r="A89" s="181" t="s">
        <v>589</v>
      </c>
      <c r="B89" s="182" t="s">
        <v>590</v>
      </c>
      <c r="C89" s="171">
        <v>234.23200000000003</v>
      </c>
      <c r="G89" s="198"/>
      <c r="H89" s="199"/>
      <c r="I89" s="185"/>
    </row>
    <row r="90" spans="1:9" ht="30" x14ac:dyDescent="0.25">
      <c r="A90" s="169" t="s">
        <v>591</v>
      </c>
      <c r="B90" s="164" t="s">
        <v>592</v>
      </c>
      <c r="C90" s="170">
        <v>1830</v>
      </c>
    </row>
  </sheetData>
  <mergeCells count="19">
    <mergeCell ref="G48:I48"/>
    <mergeCell ref="G49:I49"/>
    <mergeCell ref="G3:I3"/>
    <mergeCell ref="G4:I4"/>
    <mergeCell ref="J3:L3"/>
    <mergeCell ref="J4:L4"/>
    <mergeCell ref="A48:C48"/>
    <mergeCell ref="A49:C49"/>
    <mergeCell ref="A59:C59"/>
    <mergeCell ref="D48:F48"/>
    <mergeCell ref="D49:F49"/>
    <mergeCell ref="A3:C3"/>
    <mergeCell ref="D3:F3"/>
    <mergeCell ref="D4:F4"/>
    <mergeCell ref="A47:I47"/>
    <mergeCell ref="A1:L1"/>
    <mergeCell ref="A2:L2"/>
    <mergeCell ref="A14:C14"/>
    <mergeCell ref="A4:C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654EE-9225-4212-B627-B6D817B0A5CA}">
  <dimension ref="A2:C63"/>
  <sheetViews>
    <sheetView topLeftCell="A34" zoomScaleNormal="100" zoomScaleSheetLayoutView="80" workbookViewId="0">
      <selection activeCell="H59" sqref="H59"/>
    </sheetView>
  </sheetViews>
  <sheetFormatPr defaultRowHeight="15.75" outlineLevelRow="1" x14ac:dyDescent="0.25"/>
  <cols>
    <col min="1" max="1" width="5.28515625" style="1" bestFit="1" customWidth="1"/>
    <col min="2" max="2" width="94.7109375" style="46" customWidth="1"/>
    <col min="3" max="3" width="21.140625" style="46" customWidth="1"/>
    <col min="4" max="16384" width="9.140625" style="1"/>
  </cols>
  <sheetData>
    <row r="2" spans="1:3" x14ac:dyDescent="0.25">
      <c r="A2" s="269" t="s">
        <v>444</v>
      </c>
      <c r="B2" s="269"/>
      <c r="C2" s="269"/>
    </row>
    <row r="3" spans="1:3" ht="24.75" customHeight="1" x14ac:dyDescent="0.25">
      <c r="A3" s="269"/>
      <c r="B3" s="269"/>
      <c r="C3" s="269"/>
    </row>
    <row r="4" spans="1:3" x14ac:dyDescent="0.25">
      <c r="B4" s="85"/>
      <c r="C4" s="38" t="s">
        <v>200</v>
      </c>
    </row>
    <row r="5" spans="1:3" ht="15" customHeight="1" x14ac:dyDescent="0.25">
      <c r="A5" s="262" t="s">
        <v>0</v>
      </c>
      <c r="B5" s="262" t="s">
        <v>436</v>
      </c>
      <c r="C5" s="264" t="s">
        <v>442</v>
      </c>
    </row>
    <row r="6" spans="1:3" x14ac:dyDescent="0.25">
      <c r="A6" s="263"/>
      <c r="B6" s="263"/>
      <c r="C6" s="265"/>
    </row>
    <row r="7" spans="1:3" x14ac:dyDescent="0.25">
      <c r="A7" s="270" t="s">
        <v>1</v>
      </c>
      <c r="B7" s="100" t="s">
        <v>56</v>
      </c>
      <c r="C7" s="158">
        <v>867.96</v>
      </c>
    </row>
    <row r="8" spans="1:3" x14ac:dyDescent="0.25">
      <c r="A8" s="258"/>
      <c r="B8" s="100" t="s">
        <v>57</v>
      </c>
      <c r="C8" s="158">
        <v>5563.65</v>
      </c>
    </row>
    <row r="9" spans="1:3" ht="15" customHeight="1" x14ac:dyDescent="0.25">
      <c r="A9" s="258"/>
      <c r="B9" s="100" t="s">
        <v>58</v>
      </c>
      <c r="C9" s="158">
        <v>1081.78</v>
      </c>
    </row>
    <row r="10" spans="1:3" ht="15" customHeight="1" x14ac:dyDescent="0.25">
      <c r="A10" s="258"/>
      <c r="B10" s="100" t="s">
        <v>59</v>
      </c>
      <c r="C10" s="158">
        <v>1676.31</v>
      </c>
    </row>
    <row r="11" spans="1:3" x14ac:dyDescent="0.25">
      <c r="A11" s="258"/>
      <c r="B11" s="100" t="s">
        <v>60</v>
      </c>
      <c r="C11" s="158">
        <v>4835.2299999999996</v>
      </c>
    </row>
    <row r="12" spans="1:3" x14ac:dyDescent="0.25">
      <c r="A12" s="258"/>
      <c r="B12" s="100" t="s">
        <v>61</v>
      </c>
      <c r="C12" s="158">
        <v>1229.01</v>
      </c>
    </row>
    <row r="13" spans="1:3" ht="15" customHeight="1" x14ac:dyDescent="0.25">
      <c r="A13" s="258"/>
      <c r="B13" s="101" t="s">
        <v>62</v>
      </c>
      <c r="C13" s="158">
        <v>4706.0600000000004</v>
      </c>
    </row>
    <row r="14" spans="1:3" ht="15" customHeight="1" x14ac:dyDescent="0.25">
      <c r="A14" s="258"/>
      <c r="B14" s="100" t="s">
        <v>63</v>
      </c>
      <c r="C14" s="158">
        <v>1229.01</v>
      </c>
    </row>
    <row r="15" spans="1:3" x14ac:dyDescent="0.25">
      <c r="A15" s="258"/>
      <c r="B15" s="101" t="s">
        <v>64</v>
      </c>
      <c r="C15" s="158">
        <v>8440.81</v>
      </c>
    </row>
    <row r="16" spans="1:3" x14ac:dyDescent="0.25">
      <c r="A16" s="258"/>
      <c r="B16" s="100" t="s">
        <v>65</v>
      </c>
      <c r="C16" s="158">
        <v>3415.81</v>
      </c>
    </row>
    <row r="17" spans="1:3" x14ac:dyDescent="0.25">
      <c r="A17" s="258"/>
      <c r="B17" s="100" t="s">
        <v>66</v>
      </c>
      <c r="C17" s="158">
        <v>4884.3599999999997</v>
      </c>
    </row>
    <row r="18" spans="1:3" x14ac:dyDescent="0.25">
      <c r="A18" s="258"/>
      <c r="B18" s="101" t="s">
        <v>67</v>
      </c>
      <c r="C18" s="158">
        <v>1774.35</v>
      </c>
    </row>
    <row r="19" spans="1:3" x14ac:dyDescent="0.25">
      <c r="A19" s="258"/>
      <c r="B19" s="101" t="s">
        <v>68</v>
      </c>
      <c r="C19" s="158">
        <v>1710.91</v>
      </c>
    </row>
    <row r="20" spans="1:3" x14ac:dyDescent="0.25">
      <c r="A20" s="258"/>
      <c r="B20" s="101" t="s">
        <v>69</v>
      </c>
      <c r="C20" s="158">
        <v>7691.98</v>
      </c>
    </row>
    <row r="21" spans="1:3" x14ac:dyDescent="0.25">
      <c r="A21" s="258"/>
      <c r="B21" s="101" t="s">
        <v>70</v>
      </c>
      <c r="C21" s="158">
        <v>6831.47</v>
      </c>
    </row>
    <row r="22" spans="1:3" x14ac:dyDescent="0.25">
      <c r="A22" s="271"/>
      <c r="B22" s="102" t="s">
        <v>71</v>
      </c>
      <c r="C22" s="159">
        <v>6995.24</v>
      </c>
    </row>
    <row r="23" spans="1:3" x14ac:dyDescent="0.25">
      <c r="A23" s="47"/>
      <c r="B23" s="104"/>
      <c r="C23" s="155"/>
    </row>
    <row r="24" spans="1:3" x14ac:dyDescent="0.25">
      <c r="A24" s="257" t="s">
        <v>72</v>
      </c>
      <c r="B24" s="103" t="s">
        <v>56</v>
      </c>
      <c r="C24" s="156">
        <v>867.96</v>
      </c>
    </row>
    <row r="25" spans="1:3" x14ac:dyDescent="0.25">
      <c r="A25" s="258"/>
      <c r="B25" s="100" t="s">
        <v>57</v>
      </c>
      <c r="C25" s="157">
        <v>5563.65</v>
      </c>
    </row>
    <row r="26" spans="1:3" x14ac:dyDescent="0.25">
      <c r="A26" s="258"/>
      <c r="B26" s="100" t="s">
        <v>58</v>
      </c>
      <c r="C26" s="157">
        <v>1081.78</v>
      </c>
    </row>
    <row r="27" spans="1:3" x14ac:dyDescent="0.25">
      <c r="A27" s="258"/>
      <c r="B27" s="100" t="s">
        <v>59</v>
      </c>
      <c r="C27" s="157">
        <v>1676.31</v>
      </c>
    </row>
    <row r="28" spans="1:3" x14ac:dyDescent="0.25">
      <c r="A28" s="258"/>
      <c r="B28" s="100" t="s">
        <v>60</v>
      </c>
      <c r="C28" s="157">
        <v>4835.2299999999996</v>
      </c>
    </row>
    <row r="29" spans="1:3" x14ac:dyDescent="0.25">
      <c r="A29" s="258"/>
      <c r="B29" s="100" t="s">
        <v>61</v>
      </c>
      <c r="C29" s="157">
        <v>1229.01</v>
      </c>
    </row>
    <row r="30" spans="1:3" x14ac:dyDescent="0.25">
      <c r="A30" s="258"/>
      <c r="B30" s="101" t="s">
        <v>62</v>
      </c>
      <c r="C30" s="157">
        <v>5105.93</v>
      </c>
    </row>
    <row r="31" spans="1:3" x14ac:dyDescent="0.25">
      <c r="A31" s="258"/>
      <c r="B31" s="100" t="s">
        <v>63</v>
      </c>
      <c r="C31" s="157">
        <v>1229.01</v>
      </c>
    </row>
    <row r="32" spans="1:3" x14ac:dyDescent="0.25">
      <c r="A32" s="258"/>
      <c r="B32" s="101" t="s">
        <v>64</v>
      </c>
      <c r="C32" s="157">
        <v>8840.68</v>
      </c>
    </row>
    <row r="33" spans="1:3" x14ac:dyDescent="0.25">
      <c r="A33" s="258"/>
      <c r="B33" s="100" t="s">
        <v>65</v>
      </c>
      <c r="C33" s="157">
        <v>3415.81</v>
      </c>
    </row>
    <row r="34" spans="1:3" x14ac:dyDescent="0.25">
      <c r="A34" s="258"/>
      <c r="B34" s="100" t="s">
        <v>66</v>
      </c>
      <c r="C34" s="157">
        <v>4884.3599999999997</v>
      </c>
    </row>
    <row r="35" spans="1:3" x14ac:dyDescent="0.25">
      <c r="A35" s="258"/>
      <c r="B35" s="101" t="s">
        <v>67</v>
      </c>
      <c r="C35" s="157">
        <v>2656.12</v>
      </c>
    </row>
    <row r="36" spans="1:3" x14ac:dyDescent="0.25">
      <c r="A36" s="258"/>
      <c r="B36" s="101" t="s">
        <v>68</v>
      </c>
      <c r="C36" s="157">
        <v>2110.7800000000002</v>
      </c>
    </row>
    <row r="37" spans="1:3" x14ac:dyDescent="0.25">
      <c r="A37" s="258"/>
      <c r="B37" s="101" t="s">
        <v>69</v>
      </c>
      <c r="C37" s="157">
        <v>8091.85</v>
      </c>
    </row>
    <row r="38" spans="1:3" x14ac:dyDescent="0.25">
      <c r="A38" s="258"/>
      <c r="B38" s="101" t="s">
        <v>70</v>
      </c>
      <c r="C38" s="157">
        <v>7231.34</v>
      </c>
    </row>
    <row r="39" spans="1:3" x14ac:dyDescent="0.25">
      <c r="A39" s="259"/>
      <c r="B39" s="101" t="s">
        <v>71</v>
      </c>
      <c r="C39" s="157">
        <v>7395.11</v>
      </c>
    </row>
    <row r="40" spans="1:3" x14ac:dyDescent="0.25">
      <c r="B40" s="1"/>
      <c r="C40" s="1"/>
    </row>
    <row r="42" spans="1:3" ht="15.75" customHeight="1" x14ac:dyDescent="0.25">
      <c r="A42" s="236" t="s">
        <v>441</v>
      </c>
      <c r="B42" s="236"/>
      <c r="C42" s="236"/>
    </row>
    <row r="43" spans="1:3" ht="24" customHeight="1" x14ac:dyDescent="0.25">
      <c r="A43" s="236"/>
      <c r="B43" s="236"/>
      <c r="C43" s="236"/>
    </row>
    <row r="44" spans="1:3" ht="17.25" customHeight="1" x14ac:dyDescent="0.25">
      <c r="A44" s="46"/>
      <c r="B44" s="85"/>
      <c r="C44" s="1"/>
    </row>
    <row r="45" spans="1:3" ht="15" customHeight="1" x14ac:dyDescent="0.25">
      <c r="A45" s="262" t="s">
        <v>0</v>
      </c>
      <c r="B45" s="262" t="s">
        <v>443</v>
      </c>
      <c r="C45" s="264" t="s">
        <v>442</v>
      </c>
    </row>
    <row r="46" spans="1:3" x14ac:dyDescent="0.25">
      <c r="A46" s="263"/>
      <c r="B46" s="263"/>
      <c r="C46" s="265"/>
    </row>
    <row r="47" spans="1:3" x14ac:dyDescent="0.25">
      <c r="A47" s="266" t="s">
        <v>1</v>
      </c>
      <c r="B47" s="7" t="s">
        <v>17</v>
      </c>
      <c r="C47" s="8">
        <v>812.26</v>
      </c>
    </row>
    <row r="48" spans="1:3" x14ac:dyDescent="0.25">
      <c r="A48" s="267"/>
      <c r="B48" s="9" t="s">
        <v>18</v>
      </c>
      <c r="C48" s="8">
        <v>511.77</v>
      </c>
    </row>
    <row r="49" spans="1:3" x14ac:dyDescent="0.25">
      <c r="A49" s="267"/>
      <c r="B49" s="9">
        <v>25</v>
      </c>
      <c r="C49" s="8">
        <v>640</v>
      </c>
    </row>
    <row r="50" spans="1:3" x14ac:dyDescent="0.25">
      <c r="A50" s="267"/>
      <c r="B50" s="10" t="s">
        <v>19</v>
      </c>
      <c r="C50" s="8">
        <v>675.54</v>
      </c>
    </row>
    <row r="51" spans="1:3" x14ac:dyDescent="0.25">
      <c r="A51" s="267"/>
      <c r="B51" s="10" t="s">
        <v>20</v>
      </c>
      <c r="C51" s="8">
        <v>803.77</v>
      </c>
    </row>
    <row r="52" spans="1:3" x14ac:dyDescent="0.25">
      <c r="A52" s="268"/>
      <c r="B52" s="10" t="s">
        <v>21</v>
      </c>
      <c r="C52" s="8">
        <v>976.03</v>
      </c>
    </row>
    <row r="53" spans="1:3" x14ac:dyDescent="0.25">
      <c r="A53" s="78"/>
      <c r="B53" s="11"/>
      <c r="C53" s="12"/>
    </row>
    <row r="54" spans="1:3" x14ac:dyDescent="0.25">
      <c r="A54" s="249" t="s">
        <v>11</v>
      </c>
      <c r="B54" s="10" t="s">
        <v>17</v>
      </c>
      <c r="C54" s="8">
        <v>1212</v>
      </c>
    </row>
    <row r="55" spans="1:3" x14ac:dyDescent="0.25">
      <c r="A55" s="253"/>
      <c r="B55" s="10" t="s">
        <v>22</v>
      </c>
      <c r="C55" s="8">
        <v>911.51</v>
      </c>
    </row>
    <row r="56" spans="1:3" x14ac:dyDescent="0.25">
      <c r="A56" s="253"/>
      <c r="B56" s="10">
        <v>25</v>
      </c>
      <c r="C56" s="8">
        <v>1039.74</v>
      </c>
    </row>
    <row r="57" spans="1:3" x14ac:dyDescent="0.25">
      <c r="A57" s="253"/>
      <c r="B57" s="10">
        <v>35</v>
      </c>
      <c r="C57" s="8">
        <v>1203.51</v>
      </c>
    </row>
    <row r="58" spans="1:3" x14ac:dyDescent="0.25">
      <c r="A58" s="253"/>
      <c r="B58" s="10">
        <v>37.39</v>
      </c>
      <c r="C58" s="8">
        <v>1075.28</v>
      </c>
    </row>
    <row r="59" spans="1:3" x14ac:dyDescent="0.25">
      <c r="A59" s="253"/>
      <c r="B59" s="10" t="s">
        <v>23</v>
      </c>
      <c r="C59" s="8">
        <v>1375.77</v>
      </c>
    </row>
    <row r="60" spans="1:3" hidden="1" outlineLevel="1" x14ac:dyDescent="0.25">
      <c r="A60" s="253"/>
      <c r="B60" s="10" t="s">
        <v>24</v>
      </c>
      <c r="C60" s="8">
        <v>0</v>
      </c>
    </row>
    <row r="61" spans="1:3" hidden="1" outlineLevel="1" x14ac:dyDescent="0.25">
      <c r="A61" s="250"/>
      <c r="B61" s="13" t="s">
        <v>25</v>
      </c>
      <c r="C61" s="8">
        <v>0</v>
      </c>
    </row>
    <row r="62" spans="1:3" ht="39.75" customHeight="1" collapsed="1" x14ac:dyDescent="0.25">
      <c r="A62" s="160" t="s">
        <v>303</v>
      </c>
      <c r="B62" s="260" t="s">
        <v>438</v>
      </c>
      <c r="C62" s="260"/>
    </row>
    <row r="63" spans="1:3" ht="67.5" customHeight="1" x14ac:dyDescent="0.25">
      <c r="A63" s="122" t="s">
        <v>439</v>
      </c>
      <c r="B63" s="261" t="s">
        <v>440</v>
      </c>
      <c r="C63" s="261"/>
    </row>
  </sheetData>
  <mergeCells count="14">
    <mergeCell ref="B63:C63"/>
    <mergeCell ref="A2:C3"/>
    <mergeCell ref="B45:B46"/>
    <mergeCell ref="C45:C46"/>
    <mergeCell ref="A5:A6"/>
    <mergeCell ref="B5:B6"/>
    <mergeCell ref="C5:C6"/>
    <mergeCell ref="A7:A22"/>
    <mergeCell ref="A42:C43"/>
    <mergeCell ref="B62:C62"/>
    <mergeCell ref="A54:A61"/>
    <mergeCell ref="A47:A52"/>
    <mergeCell ref="A45:A46"/>
    <mergeCell ref="A24:A39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7D55D-F941-44AE-AA74-13F2ED23D1D3}">
  <dimension ref="A2:C62"/>
  <sheetViews>
    <sheetView topLeftCell="A43" zoomScaleNormal="100" zoomScaleSheetLayoutView="100" workbookViewId="0">
      <selection activeCell="B15" sqref="B15"/>
    </sheetView>
  </sheetViews>
  <sheetFormatPr defaultRowHeight="15.75" outlineLevelRow="1" x14ac:dyDescent="0.25"/>
  <cols>
    <col min="1" max="1" width="5.28515625" style="1" bestFit="1" customWidth="1"/>
    <col min="2" max="2" width="94.7109375" style="46" customWidth="1"/>
    <col min="3" max="3" width="21.140625" style="46" customWidth="1"/>
    <col min="4" max="16384" width="9.140625" style="1"/>
  </cols>
  <sheetData>
    <row r="2" spans="1:3" x14ac:dyDescent="0.25">
      <c r="A2" s="269" t="s">
        <v>450</v>
      </c>
      <c r="B2" s="269"/>
      <c r="C2" s="269"/>
    </row>
    <row r="3" spans="1:3" ht="24.75" customHeight="1" x14ac:dyDescent="0.25">
      <c r="A3" s="269"/>
      <c r="B3" s="269"/>
      <c r="C3" s="269"/>
    </row>
    <row r="4" spans="1:3" x14ac:dyDescent="0.25">
      <c r="B4" s="85"/>
      <c r="C4" s="38" t="s">
        <v>200</v>
      </c>
    </row>
    <row r="5" spans="1:3" ht="15" customHeight="1" x14ac:dyDescent="0.25">
      <c r="A5" s="262" t="s">
        <v>451</v>
      </c>
      <c r="B5" s="262" t="s">
        <v>452</v>
      </c>
      <c r="C5" s="264" t="s">
        <v>453</v>
      </c>
    </row>
    <row r="6" spans="1:3" x14ac:dyDescent="0.25">
      <c r="A6" s="263"/>
      <c r="B6" s="263"/>
      <c r="C6" s="265"/>
    </row>
    <row r="7" spans="1:3" x14ac:dyDescent="0.25">
      <c r="A7" s="270" t="s">
        <v>1</v>
      </c>
      <c r="B7" s="100" t="s">
        <v>56</v>
      </c>
      <c r="C7" s="158">
        <v>867.96</v>
      </c>
    </row>
    <row r="8" spans="1:3" x14ac:dyDescent="0.25">
      <c r="A8" s="258"/>
      <c r="B8" s="100" t="s">
        <v>57</v>
      </c>
      <c r="C8" s="158">
        <v>5563.65</v>
      </c>
    </row>
    <row r="9" spans="1:3" ht="15" customHeight="1" x14ac:dyDescent="0.25">
      <c r="A9" s="258"/>
      <c r="B9" s="100" t="s">
        <v>58</v>
      </c>
      <c r="C9" s="158">
        <v>1081.78</v>
      </c>
    </row>
    <row r="10" spans="1:3" ht="15" customHeight="1" x14ac:dyDescent="0.25">
      <c r="A10" s="258"/>
      <c r="B10" s="100" t="s">
        <v>59</v>
      </c>
      <c r="C10" s="158">
        <v>1676.31</v>
      </c>
    </row>
    <row r="11" spans="1:3" x14ac:dyDescent="0.25">
      <c r="A11" s="258"/>
      <c r="B11" s="100" t="s">
        <v>60</v>
      </c>
      <c r="C11" s="158">
        <v>4835.2299999999996</v>
      </c>
    </row>
    <row r="12" spans="1:3" x14ac:dyDescent="0.25">
      <c r="A12" s="258"/>
      <c r="B12" s="100" t="s">
        <v>61</v>
      </c>
      <c r="C12" s="158">
        <v>1229.01</v>
      </c>
    </row>
    <row r="13" spans="1:3" ht="15" customHeight="1" x14ac:dyDescent="0.25">
      <c r="A13" s="258"/>
      <c r="B13" s="101" t="s">
        <v>62</v>
      </c>
      <c r="C13" s="158">
        <v>4706.0600000000004</v>
      </c>
    </row>
    <row r="14" spans="1:3" ht="15" customHeight="1" x14ac:dyDescent="0.25">
      <c r="A14" s="258"/>
      <c r="B14" s="100" t="s">
        <v>63</v>
      </c>
      <c r="C14" s="158">
        <v>1229.01</v>
      </c>
    </row>
    <row r="15" spans="1:3" x14ac:dyDescent="0.25">
      <c r="A15" s="258"/>
      <c r="B15" s="101" t="s">
        <v>64</v>
      </c>
      <c r="C15" s="158">
        <v>8440.81</v>
      </c>
    </row>
    <row r="16" spans="1:3" x14ac:dyDescent="0.25">
      <c r="A16" s="258"/>
      <c r="B16" s="100" t="s">
        <v>65</v>
      </c>
      <c r="C16" s="158">
        <v>3415.81</v>
      </c>
    </row>
    <row r="17" spans="1:3" x14ac:dyDescent="0.25">
      <c r="A17" s="258"/>
      <c r="B17" s="100" t="s">
        <v>66</v>
      </c>
      <c r="C17" s="158">
        <v>4884.3599999999997</v>
      </c>
    </row>
    <row r="18" spans="1:3" x14ac:dyDescent="0.25">
      <c r="A18" s="258"/>
      <c r="B18" s="101" t="s">
        <v>67</v>
      </c>
      <c r="C18" s="158">
        <v>1774.35</v>
      </c>
    </row>
    <row r="19" spans="1:3" x14ac:dyDescent="0.25">
      <c r="A19" s="258"/>
      <c r="B19" s="101" t="s">
        <v>68</v>
      </c>
      <c r="C19" s="158">
        <v>1710.91</v>
      </c>
    </row>
    <row r="20" spans="1:3" x14ac:dyDescent="0.25">
      <c r="A20" s="258"/>
      <c r="B20" s="101" t="s">
        <v>69</v>
      </c>
      <c r="C20" s="158">
        <v>7691.98</v>
      </c>
    </row>
    <row r="21" spans="1:3" x14ac:dyDescent="0.25">
      <c r="A21" s="258"/>
      <c r="B21" s="101" t="s">
        <v>70</v>
      </c>
      <c r="C21" s="158">
        <v>6831.47</v>
      </c>
    </row>
    <row r="22" spans="1:3" x14ac:dyDescent="0.25">
      <c r="A22" s="271"/>
      <c r="B22" s="102" t="s">
        <v>71</v>
      </c>
      <c r="C22" s="159">
        <v>6995.24</v>
      </c>
    </row>
    <row r="23" spans="1:3" x14ac:dyDescent="0.25">
      <c r="A23" s="47"/>
      <c r="B23" s="104"/>
      <c r="C23" s="155"/>
    </row>
    <row r="24" spans="1:3" x14ac:dyDescent="0.25">
      <c r="A24" s="257" t="s">
        <v>72</v>
      </c>
      <c r="B24" s="103" t="s">
        <v>56</v>
      </c>
      <c r="C24" s="156">
        <v>867.96</v>
      </c>
    </row>
    <row r="25" spans="1:3" x14ac:dyDescent="0.25">
      <c r="A25" s="258"/>
      <c r="B25" s="100" t="s">
        <v>57</v>
      </c>
      <c r="C25" s="157">
        <v>5563.65</v>
      </c>
    </row>
    <row r="26" spans="1:3" x14ac:dyDescent="0.25">
      <c r="A26" s="258"/>
      <c r="B26" s="100" t="s">
        <v>58</v>
      </c>
      <c r="C26" s="157">
        <v>1081.78</v>
      </c>
    </row>
    <row r="27" spans="1:3" x14ac:dyDescent="0.25">
      <c r="A27" s="258"/>
      <c r="B27" s="100" t="s">
        <v>59</v>
      </c>
      <c r="C27" s="157">
        <v>1676.31</v>
      </c>
    </row>
    <row r="28" spans="1:3" x14ac:dyDescent="0.25">
      <c r="A28" s="258"/>
      <c r="B28" s="100" t="s">
        <v>60</v>
      </c>
      <c r="C28" s="157">
        <v>4835.2299999999996</v>
      </c>
    </row>
    <row r="29" spans="1:3" x14ac:dyDescent="0.25">
      <c r="A29" s="258"/>
      <c r="B29" s="100" t="s">
        <v>61</v>
      </c>
      <c r="C29" s="157">
        <v>1229.01</v>
      </c>
    </row>
    <row r="30" spans="1:3" x14ac:dyDescent="0.25">
      <c r="A30" s="258"/>
      <c r="B30" s="101" t="s">
        <v>62</v>
      </c>
      <c r="C30" s="157">
        <v>5105.93</v>
      </c>
    </row>
    <row r="31" spans="1:3" x14ac:dyDescent="0.25">
      <c r="A31" s="258"/>
      <c r="B31" s="100" t="s">
        <v>63</v>
      </c>
      <c r="C31" s="157">
        <v>1229.01</v>
      </c>
    </row>
    <row r="32" spans="1:3" x14ac:dyDescent="0.25">
      <c r="A32" s="258"/>
      <c r="B32" s="101" t="s">
        <v>64</v>
      </c>
      <c r="C32" s="157">
        <v>8840.68</v>
      </c>
    </row>
    <row r="33" spans="1:3" x14ac:dyDescent="0.25">
      <c r="A33" s="258"/>
      <c r="B33" s="100" t="s">
        <v>65</v>
      </c>
      <c r="C33" s="157">
        <v>3415.81</v>
      </c>
    </row>
    <row r="34" spans="1:3" x14ac:dyDescent="0.25">
      <c r="A34" s="258"/>
      <c r="B34" s="100" t="s">
        <v>66</v>
      </c>
      <c r="C34" s="157">
        <v>4884.3599999999997</v>
      </c>
    </row>
    <row r="35" spans="1:3" x14ac:dyDescent="0.25">
      <c r="A35" s="258"/>
      <c r="B35" s="101" t="s">
        <v>67</v>
      </c>
      <c r="C35" s="157">
        <v>2656.12</v>
      </c>
    </row>
    <row r="36" spans="1:3" x14ac:dyDescent="0.25">
      <c r="A36" s="258"/>
      <c r="B36" s="101" t="s">
        <v>68</v>
      </c>
      <c r="C36" s="157">
        <v>2110.7800000000002</v>
      </c>
    </row>
    <row r="37" spans="1:3" x14ac:dyDescent="0.25">
      <c r="A37" s="258"/>
      <c r="B37" s="101" t="s">
        <v>69</v>
      </c>
      <c r="C37" s="157">
        <v>8091.85</v>
      </c>
    </row>
    <row r="38" spans="1:3" x14ac:dyDescent="0.25">
      <c r="A38" s="258"/>
      <c r="B38" s="101" t="s">
        <v>70</v>
      </c>
      <c r="C38" s="157">
        <v>7231.34</v>
      </c>
    </row>
    <row r="39" spans="1:3" x14ac:dyDescent="0.25">
      <c r="A39" s="259"/>
      <c r="B39" s="101" t="s">
        <v>71</v>
      </c>
      <c r="C39" s="157">
        <v>7395.11</v>
      </c>
    </row>
    <row r="40" spans="1:3" x14ac:dyDescent="0.25">
      <c r="B40" s="1"/>
      <c r="C40" s="1"/>
    </row>
    <row r="42" spans="1:3" ht="15.75" customHeight="1" x14ac:dyDescent="0.25">
      <c r="A42" s="236" t="s">
        <v>454</v>
      </c>
      <c r="B42" s="236"/>
      <c r="C42" s="236"/>
    </row>
    <row r="43" spans="1:3" ht="24" customHeight="1" x14ac:dyDescent="0.25">
      <c r="A43" s="236"/>
      <c r="B43" s="236"/>
      <c r="C43" s="236"/>
    </row>
    <row r="44" spans="1:3" ht="17.25" customHeight="1" x14ac:dyDescent="0.25">
      <c r="A44" s="46"/>
      <c r="B44" s="85"/>
      <c r="C44" s="1"/>
    </row>
    <row r="45" spans="1:3" ht="15" customHeight="1" x14ac:dyDescent="0.25">
      <c r="A45" s="262" t="s">
        <v>451</v>
      </c>
      <c r="B45" s="262" t="s">
        <v>452</v>
      </c>
      <c r="C45" s="264" t="s">
        <v>453</v>
      </c>
    </row>
    <row r="46" spans="1:3" x14ac:dyDescent="0.25">
      <c r="A46" s="263"/>
      <c r="B46" s="263"/>
      <c r="C46" s="265"/>
    </row>
    <row r="47" spans="1:3" x14ac:dyDescent="0.25">
      <c r="A47" s="266" t="s">
        <v>1</v>
      </c>
      <c r="B47" s="7" t="s">
        <v>17</v>
      </c>
      <c r="C47" s="8">
        <v>812.26</v>
      </c>
    </row>
    <row r="48" spans="1:3" x14ac:dyDescent="0.25">
      <c r="A48" s="267"/>
      <c r="B48" s="9" t="s">
        <v>18</v>
      </c>
      <c r="C48" s="8">
        <v>511.77</v>
      </c>
    </row>
    <row r="49" spans="1:3" x14ac:dyDescent="0.25">
      <c r="A49" s="267"/>
      <c r="B49" s="9">
        <v>25</v>
      </c>
      <c r="C49" s="8">
        <v>640</v>
      </c>
    </row>
    <row r="50" spans="1:3" x14ac:dyDescent="0.25">
      <c r="A50" s="267"/>
      <c r="B50" s="10" t="s">
        <v>19</v>
      </c>
      <c r="C50" s="8">
        <v>675.54</v>
      </c>
    </row>
    <row r="51" spans="1:3" x14ac:dyDescent="0.25">
      <c r="A51" s="267"/>
      <c r="B51" s="10" t="s">
        <v>20</v>
      </c>
      <c r="C51" s="8">
        <v>803.77</v>
      </c>
    </row>
    <row r="52" spans="1:3" x14ac:dyDescent="0.25">
      <c r="A52" s="268"/>
      <c r="B52" s="10" t="s">
        <v>21</v>
      </c>
      <c r="C52" s="8">
        <v>976.03</v>
      </c>
    </row>
    <row r="53" spans="1:3" x14ac:dyDescent="0.25">
      <c r="A53" s="78"/>
      <c r="B53" s="11"/>
      <c r="C53" s="12"/>
    </row>
    <row r="54" spans="1:3" x14ac:dyDescent="0.25">
      <c r="A54" s="249" t="s">
        <v>11</v>
      </c>
      <c r="B54" s="10" t="s">
        <v>17</v>
      </c>
      <c r="C54" s="8">
        <v>1212</v>
      </c>
    </row>
    <row r="55" spans="1:3" x14ac:dyDescent="0.25">
      <c r="A55" s="253"/>
      <c r="B55" s="10" t="s">
        <v>22</v>
      </c>
      <c r="C55" s="8">
        <v>911.51</v>
      </c>
    </row>
    <row r="56" spans="1:3" x14ac:dyDescent="0.25">
      <c r="A56" s="253"/>
      <c r="B56" s="10">
        <v>25</v>
      </c>
      <c r="C56" s="8">
        <v>1039.74</v>
      </c>
    </row>
    <row r="57" spans="1:3" x14ac:dyDescent="0.25">
      <c r="A57" s="253"/>
      <c r="B57" s="10">
        <v>35</v>
      </c>
      <c r="C57" s="8">
        <v>1203.51</v>
      </c>
    </row>
    <row r="58" spans="1:3" x14ac:dyDescent="0.25">
      <c r="A58" s="253"/>
      <c r="B58" s="10">
        <v>37.39</v>
      </c>
      <c r="C58" s="8">
        <v>1075.28</v>
      </c>
    </row>
    <row r="59" spans="1:3" x14ac:dyDescent="0.25">
      <c r="A59" s="253"/>
      <c r="B59" s="10" t="s">
        <v>23</v>
      </c>
      <c r="C59" s="8">
        <v>1375.77</v>
      </c>
    </row>
    <row r="60" spans="1:3" hidden="1" outlineLevel="1" x14ac:dyDescent="0.25">
      <c r="A60" s="253"/>
      <c r="B60" s="10" t="s">
        <v>24</v>
      </c>
      <c r="C60" s="8">
        <v>0</v>
      </c>
    </row>
    <row r="61" spans="1:3" hidden="1" outlineLevel="1" x14ac:dyDescent="0.25">
      <c r="A61" s="250"/>
      <c r="B61" s="13" t="s">
        <v>25</v>
      </c>
      <c r="C61" s="8">
        <v>0</v>
      </c>
    </row>
    <row r="62" spans="1:3" ht="39.75" customHeight="1" collapsed="1" x14ac:dyDescent="0.25">
      <c r="B62" s="272" t="s">
        <v>455</v>
      </c>
      <c r="C62" s="272"/>
    </row>
  </sheetData>
  <mergeCells count="13">
    <mergeCell ref="B62:C62"/>
    <mergeCell ref="A42:C43"/>
    <mergeCell ref="A45:A46"/>
    <mergeCell ref="B45:B46"/>
    <mergeCell ref="C45:C46"/>
    <mergeCell ref="A47:A52"/>
    <mergeCell ref="A54:A61"/>
    <mergeCell ref="A24:A39"/>
    <mergeCell ref="A2:C3"/>
    <mergeCell ref="A5:A6"/>
    <mergeCell ref="B5:B6"/>
    <mergeCell ref="C5:C6"/>
    <mergeCell ref="A7:A22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D395E-C303-4487-81D3-0C1E07CAC475}">
  <sheetPr>
    <pageSetUpPr fitToPage="1"/>
  </sheetPr>
  <dimension ref="A1:D69"/>
  <sheetViews>
    <sheetView topLeftCell="A7" zoomScaleNormal="100" zoomScaleSheetLayoutView="100" workbookViewId="0">
      <selection activeCell="B60" sqref="B60"/>
    </sheetView>
  </sheetViews>
  <sheetFormatPr defaultRowHeight="15.75" x14ac:dyDescent="0.25"/>
  <cols>
    <col min="1" max="1" width="9.140625" style="46"/>
    <col min="2" max="2" width="68.7109375" style="46" customWidth="1"/>
    <col min="3" max="3" width="19.7109375" style="46" customWidth="1"/>
    <col min="4" max="16384" width="9.140625" style="1"/>
  </cols>
  <sheetData>
    <row r="1" spans="1:4" x14ac:dyDescent="0.25">
      <c r="A1" s="1"/>
      <c r="B1" s="96"/>
    </row>
    <row r="2" spans="1:4" ht="34.5" customHeight="1" x14ac:dyDescent="0.25">
      <c r="A2" s="236" t="s">
        <v>447</v>
      </c>
      <c r="B2" s="236"/>
      <c r="C2" s="236"/>
      <c r="D2" s="97"/>
    </row>
    <row r="3" spans="1:4" x14ac:dyDescent="0.25">
      <c r="A3" s="98"/>
      <c r="B3" s="98"/>
      <c r="C3" s="38" t="s">
        <v>200</v>
      </c>
      <c r="D3" s="98"/>
    </row>
    <row r="4" spans="1:4" ht="31.5" x14ac:dyDescent="0.25">
      <c r="A4" s="15" t="s">
        <v>0</v>
      </c>
      <c r="B4" s="15" t="s">
        <v>436</v>
      </c>
      <c r="C4" s="4" t="s">
        <v>442</v>
      </c>
    </row>
    <row r="5" spans="1:4" ht="15.75" customHeight="1" x14ac:dyDescent="0.25">
      <c r="A5" s="278" t="s">
        <v>1</v>
      </c>
      <c r="B5" s="16" t="s">
        <v>193</v>
      </c>
      <c r="C5" s="19">
        <v>6791.77</v>
      </c>
    </row>
    <row r="6" spans="1:4" x14ac:dyDescent="0.25">
      <c r="A6" s="279"/>
      <c r="B6" s="17" t="s">
        <v>194</v>
      </c>
      <c r="C6" s="19">
        <v>8108.83</v>
      </c>
    </row>
    <row r="7" spans="1:4" x14ac:dyDescent="0.25">
      <c r="A7" s="279"/>
      <c r="B7" s="17" t="s">
        <v>195</v>
      </c>
      <c r="C7" s="19">
        <v>9027.86</v>
      </c>
    </row>
    <row r="8" spans="1:4" x14ac:dyDescent="0.25">
      <c r="A8" s="280"/>
      <c r="B8" s="18" t="s">
        <v>196</v>
      </c>
      <c r="C8" s="19">
        <v>9328.35</v>
      </c>
    </row>
    <row r="9" spans="1:4" x14ac:dyDescent="0.25">
      <c r="A9" s="47"/>
      <c r="B9" s="100"/>
      <c r="C9" s="20"/>
    </row>
    <row r="10" spans="1:4" x14ac:dyDescent="0.25">
      <c r="A10" s="278" t="s">
        <v>72</v>
      </c>
      <c r="B10" s="16" t="s">
        <v>193</v>
      </c>
      <c r="C10" s="19">
        <v>7044.68</v>
      </c>
    </row>
    <row r="11" spans="1:4" x14ac:dyDescent="0.25">
      <c r="A11" s="279"/>
      <c r="B11" s="17" t="s">
        <v>194</v>
      </c>
      <c r="C11" s="19">
        <v>8361.74</v>
      </c>
    </row>
    <row r="12" spans="1:4" x14ac:dyDescent="0.25">
      <c r="A12" s="279"/>
      <c r="B12" s="17" t="s">
        <v>195</v>
      </c>
      <c r="C12" s="19">
        <v>9712.89</v>
      </c>
    </row>
    <row r="13" spans="1:4" x14ac:dyDescent="0.25">
      <c r="A13" s="280"/>
      <c r="B13" s="18" t="s">
        <v>196</v>
      </c>
      <c r="C13" s="19">
        <v>10013.379999999999</v>
      </c>
    </row>
    <row r="14" spans="1:4" x14ac:dyDescent="0.25">
      <c r="A14" s="1"/>
      <c r="B14" s="96"/>
    </row>
    <row r="15" spans="1:4" x14ac:dyDescent="0.25">
      <c r="A15" s="1"/>
      <c r="B15" s="273"/>
      <c r="C15" s="273"/>
    </row>
    <row r="16" spans="1:4" x14ac:dyDescent="0.25">
      <c r="A16" s="274" t="s">
        <v>437</v>
      </c>
      <c r="B16" s="274"/>
      <c r="C16" s="274"/>
    </row>
    <row r="17" spans="1:4" x14ac:dyDescent="0.25">
      <c r="A17" s="274"/>
      <c r="B17" s="274"/>
      <c r="C17" s="274"/>
    </row>
    <row r="18" spans="1:4" ht="12.75" customHeight="1" x14ac:dyDescent="0.25">
      <c r="A18" s="274"/>
      <c r="B18" s="274"/>
      <c r="C18" s="274"/>
    </row>
    <row r="19" spans="1:4" x14ac:dyDescent="0.25">
      <c r="A19" s="72"/>
      <c r="B19" s="2"/>
      <c r="C19" s="95"/>
    </row>
    <row r="20" spans="1:4" ht="31.5" x14ac:dyDescent="0.25">
      <c r="A20" s="3" t="s">
        <v>0</v>
      </c>
      <c r="B20" s="15" t="s">
        <v>435</v>
      </c>
      <c r="C20" s="4" t="s">
        <v>442</v>
      </c>
    </row>
    <row r="21" spans="1:4" ht="15.75" customHeight="1" x14ac:dyDescent="0.25">
      <c r="A21" s="275" t="s">
        <v>1</v>
      </c>
      <c r="B21" s="5" t="s">
        <v>2</v>
      </c>
      <c r="C21" s="152">
        <v>2868.13</v>
      </c>
    </row>
    <row r="22" spans="1:4" x14ac:dyDescent="0.25">
      <c r="A22" s="276"/>
      <c r="B22" s="5" t="s">
        <v>3</v>
      </c>
      <c r="C22" s="152">
        <v>2567.64</v>
      </c>
    </row>
    <row r="23" spans="1:4" x14ac:dyDescent="0.25">
      <c r="A23" s="276"/>
      <c r="B23" s="5">
        <v>36</v>
      </c>
      <c r="C23" s="152">
        <v>3031.9</v>
      </c>
    </row>
    <row r="24" spans="1:4" x14ac:dyDescent="0.25">
      <c r="A24" s="276"/>
      <c r="B24" s="5">
        <v>39</v>
      </c>
      <c r="C24" s="152">
        <v>2731.41</v>
      </c>
    </row>
    <row r="25" spans="1:4" x14ac:dyDescent="0.25">
      <c r="A25" s="276"/>
      <c r="B25" s="6" t="s">
        <v>4</v>
      </c>
      <c r="C25" s="152">
        <v>2664.69</v>
      </c>
    </row>
    <row r="26" spans="1:4" x14ac:dyDescent="0.25">
      <c r="A26" s="276"/>
      <c r="B26" s="6" t="s">
        <v>5</v>
      </c>
      <c r="C26" s="152">
        <v>1889.5</v>
      </c>
    </row>
    <row r="27" spans="1:4" x14ac:dyDescent="0.25">
      <c r="A27" s="276"/>
      <c r="B27" s="6" t="s">
        <v>6</v>
      </c>
      <c r="C27" s="152">
        <v>3613.51</v>
      </c>
    </row>
    <row r="28" spans="1:4" x14ac:dyDescent="0.25">
      <c r="A28" s="276"/>
      <c r="B28" s="6">
        <v>45</v>
      </c>
      <c r="C28" s="152">
        <v>4304.1400000000003</v>
      </c>
    </row>
    <row r="29" spans="1:4" x14ac:dyDescent="0.25">
      <c r="A29" s="276"/>
      <c r="B29" s="6">
        <v>55</v>
      </c>
      <c r="C29" s="152">
        <v>2278.79</v>
      </c>
      <c r="D29" s="46"/>
    </row>
    <row r="30" spans="1:4" x14ac:dyDescent="0.25">
      <c r="A30" s="276"/>
      <c r="B30" s="6">
        <v>50.64</v>
      </c>
      <c r="C30" s="152">
        <v>2925.75</v>
      </c>
      <c r="D30" s="46"/>
    </row>
    <row r="31" spans="1:4" x14ac:dyDescent="0.25">
      <c r="A31" s="276"/>
      <c r="B31" s="6" t="s">
        <v>7</v>
      </c>
      <c r="C31" s="152">
        <v>2838.32</v>
      </c>
      <c r="D31" s="46"/>
    </row>
    <row r="32" spans="1:4" x14ac:dyDescent="0.25">
      <c r="A32" s="276"/>
      <c r="B32" s="6">
        <v>60</v>
      </c>
      <c r="C32" s="152">
        <v>3874.57</v>
      </c>
      <c r="D32" s="46"/>
    </row>
    <row r="33" spans="1:4" x14ac:dyDescent="0.25">
      <c r="A33" s="276"/>
      <c r="B33" s="6">
        <v>65</v>
      </c>
      <c r="C33" s="152">
        <v>3441.25</v>
      </c>
      <c r="D33" s="46"/>
    </row>
    <row r="34" spans="1:4" x14ac:dyDescent="0.25">
      <c r="A34" s="276"/>
      <c r="B34" s="6">
        <v>71</v>
      </c>
      <c r="C34" s="152">
        <v>3313.02</v>
      </c>
      <c r="D34" s="46"/>
    </row>
    <row r="35" spans="1:4" x14ac:dyDescent="0.25">
      <c r="A35" s="276"/>
      <c r="B35" s="6">
        <v>75</v>
      </c>
      <c r="C35" s="152">
        <v>2492.4299999999998</v>
      </c>
      <c r="D35" s="46"/>
    </row>
    <row r="36" spans="1:4" x14ac:dyDescent="0.25">
      <c r="A36" s="276"/>
      <c r="B36" s="6">
        <v>85</v>
      </c>
      <c r="C36" s="152">
        <v>2017.73</v>
      </c>
      <c r="D36" s="46"/>
    </row>
    <row r="37" spans="1:4" x14ac:dyDescent="0.25">
      <c r="A37" s="276"/>
      <c r="B37" s="6">
        <v>95</v>
      </c>
      <c r="C37" s="152">
        <v>2966.55</v>
      </c>
      <c r="D37" s="46"/>
    </row>
    <row r="38" spans="1:4" x14ac:dyDescent="0.25">
      <c r="A38" s="276"/>
      <c r="B38" s="6" t="s">
        <v>8</v>
      </c>
      <c r="C38" s="152">
        <v>2364.1999999999998</v>
      </c>
      <c r="D38" s="46"/>
    </row>
    <row r="39" spans="1:4" x14ac:dyDescent="0.25">
      <c r="A39" s="276"/>
      <c r="B39" s="6" t="s">
        <v>9</v>
      </c>
      <c r="C39" s="152">
        <v>2189.9899999999998</v>
      </c>
      <c r="D39" s="46"/>
    </row>
    <row r="40" spans="1:4" x14ac:dyDescent="0.25">
      <c r="A40" s="276"/>
      <c r="B40" s="25" t="s">
        <v>10</v>
      </c>
      <c r="C40" s="153">
        <v>3138.81</v>
      </c>
      <c r="D40" s="46"/>
    </row>
    <row r="41" spans="1:4" x14ac:dyDescent="0.25">
      <c r="A41" s="9"/>
      <c r="B41" s="6"/>
      <c r="C41" s="152"/>
      <c r="D41" s="46"/>
    </row>
    <row r="42" spans="1:4" x14ac:dyDescent="0.25">
      <c r="A42" s="276" t="s">
        <v>11</v>
      </c>
      <c r="B42" s="45" t="s">
        <v>2</v>
      </c>
      <c r="C42" s="154">
        <v>3742.4</v>
      </c>
      <c r="D42" s="46"/>
    </row>
    <row r="43" spans="1:4" x14ac:dyDescent="0.25">
      <c r="A43" s="276"/>
      <c r="B43" s="6" t="s">
        <v>3</v>
      </c>
      <c r="C43" s="152">
        <v>3441.91</v>
      </c>
      <c r="D43" s="46"/>
    </row>
    <row r="44" spans="1:4" x14ac:dyDescent="0.25">
      <c r="A44" s="276"/>
      <c r="B44" s="6">
        <v>36</v>
      </c>
      <c r="C44" s="152">
        <v>3906.17</v>
      </c>
      <c r="D44" s="46"/>
    </row>
    <row r="45" spans="1:4" x14ac:dyDescent="0.25">
      <c r="A45" s="276"/>
      <c r="B45" s="6">
        <v>39</v>
      </c>
      <c r="C45" s="152">
        <v>3605.68</v>
      </c>
      <c r="D45" s="46"/>
    </row>
    <row r="46" spans="1:4" x14ac:dyDescent="0.25">
      <c r="A46" s="276"/>
      <c r="B46" s="6" t="s">
        <v>12</v>
      </c>
      <c r="C46" s="152">
        <v>4254.46</v>
      </c>
      <c r="D46" s="46"/>
    </row>
    <row r="47" spans="1:4" x14ac:dyDescent="0.25">
      <c r="A47" s="276"/>
      <c r="B47" s="6" t="s">
        <v>5</v>
      </c>
      <c r="C47" s="152">
        <v>2791.78</v>
      </c>
      <c r="D47" s="46"/>
    </row>
    <row r="48" spans="1:4" x14ac:dyDescent="0.25">
      <c r="A48" s="276"/>
      <c r="B48" s="6">
        <v>55.85</v>
      </c>
      <c r="C48" s="152">
        <v>2920.01</v>
      </c>
      <c r="D48" s="46"/>
    </row>
    <row r="49" spans="1:4" x14ac:dyDescent="0.25">
      <c r="A49" s="276"/>
      <c r="B49" s="6" t="s">
        <v>13</v>
      </c>
      <c r="C49" s="152">
        <v>5677.81</v>
      </c>
      <c r="D49" s="46"/>
    </row>
    <row r="50" spans="1:4" x14ac:dyDescent="0.25">
      <c r="A50" s="276"/>
      <c r="B50" s="6">
        <v>45</v>
      </c>
      <c r="C50" s="152">
        <v>5419.89</v>
      </c>
      <c r="D50" s="46"/>
    </row>
    <row r="51" spans="1:4" x14ac:dyDescent="0.25">
      <c r="A51" s="276"/>
      <c r="B51" s="6" t="s">
        <v>14</v>
      </c>
      <c r="C51" s="152">
        <v>4215.13</v>
      </c>
      <c r="D51" s="46"/>
    </row>
    <row r="52" spans="1:4" x14ac:dyDescent="0.25">
      <c r="A52" s="276"/>
      <c r="B52" s="6">
        <v>65</v>
      </c>
      <c r="C52" s="152">
        <v>4343.53</v>
      </c>
      <c r="D52" s="46"/>
    </row>
    <row r="53" spans="1:4" x14ac:dyDescent="0.25">
      <c r="A53" s="276"/>
      <c r="B53" s="6">
        <v>71</v>
      </c>
      <c r="C53" s="152">
        <v>4215.3</v>
      </c>
      <c r="D53" s="46"/>
    </row>
    <row r="54" spans="1:4" x14ac:dyDescent="0.25">
      <c r="A54" s="276"/>
      <c r="B54" s="6" t="s">
        <v>15</v>
      </c>
      <c r="C54" s="152">
        <v>4254.46</v>
      </c>
      <c r="D54" s="46"/>
    </row>
    <row r="55" spans="1:4" x14ac:dyDescent="0.25">
      <c r="A55" s="276"/>
      <c r="B55" s="6" t="s">
        <v>8</v>
      </c>
      <c r="C55" s="152">
        <v>3266.48</v>
      </c>
      <c r="D55" s="46"/>
    </row>
    <row r="56" spans="1:4" x14ac:dyDescent="0.25">
      <c r="A56" s="276"/>
      <c r="B56" s="6">
        <v>68.739999999999995</v>
      </c>
      <c r="C56" s="152">
        <v>5203.28</v>
      </c>
      <c r="D56" s="46"/>
    </row>
    <row r="57" spans="1:4" x14ac:dyDescent="0.25">
      <c r="A57" s="276"/>
      <c r="B57" s="6">
        <v>75</v>
      </c>
      <c r="C57" s="152">
        <v>3394.71</v>
      </c>
      <c r="D57" s="46"/>
    </row>
    <row r="58" spans="1:4" x14ac:dyDescent="0.25">
      <c r="A58" s="276"/>
      <c r="B58" s="6" t="s">
        <v>9</v>
      </c>
      <c r="C58" s="152">
        <v>3092.27</v>
      </c>
      <c r="D58" s="46"/>
    </row>
    <row r="59" spans="1:4" x14ac:dyDescent="0.25">
      <c r="A59" s="276"/>
      <c r="B59" s="6" t="s">
        <v>16</v>
      </c>
      <c r="C59" s="152">
        <v>3740.6</v>
      </c>
      <c r="D59" s="46"/>
    </row>
    <row r="60" spans="1:4" x14ac:dyDescent="0.25">
      <c r="A60" s="276"/>
      <c r="B60" s="6">
        <v>95</v>
      </c>
      <c r="C60" s="152">
        <v>3868.83</v>
      </c>
      <c r="D60" s="46"/>
    </row>
    <row r="61" spans="1:4" x14ac:dyDescent="0.25">
      <c r="A61" s="277"/>
      <c r="B61" s="6" t="s">
        <v>10</v>
      </c>
      <c r="C61" s="152">
        <v>4041.09</v>
      </c>
      <c r="D61" s="46"/>
    </row>
    <row r="62" spans="1:4" x14ac:dyDescent="0.25">
      <c r="D62" s="46"/>
    </row>
    <row r="63" spans="1:4" ht="48" customHeight="1" x14ac:dyDescent="0.25">
      <c r="A63" s="160" t="s">
        <v>303</v>
      </c>
      <c r="B63" s="260" t="s">
        <v>438</v>
      </c>
      <c r="C63" s="260"/>
      <c r="D63" s="46"/>
    </row>
    <row r="64" spans="1:4" ht="95.25" customHeight="1" x14ac:dyDescent="0.25">
      <c r="A64" s="122" t="s">
        <v>439</v>
      </c>
      <c r="B64" s="261" t="s">
        <v>440</v>
      </c>
      <c r="C64" s="261"/>
      <c r="D64" s="46"/>
    </row>
    <row r="65" spans="3:4" x14ac:dyDescent="0.25">
      <c r="C65" s="99"/>
      <c r="D65" s="46"/>
    </row>
    <row r="66" spans="3:4" x14ac:dyDescent="0.25">
      <c r="D66" s="46"/>
    </row>
    <row r="67" spans="3:4" x14ac:dyDescent="0.25">
      <c r="D67" s="46"/>
    </row>
    <row r="68" spans="3:4" x14ac:dyDescent="0.25">
      <c r="D68" s="46"/>
    </row>
    <row r="69" spans="3:4" x14ac:dyDescent="0.25">
      <c r="D69" s="46"/>
    </row>
  </sheetData>
  <mergeCells count="9">
    <mergeCell ref="B63:C63"/>
    <mergeCell ref="B64:C64"/>
    <mergeCell ref="A2:C2"/>
    <mergeCell ref="B15:C15"/>
    <mergeCell ref="A16:C18"/>
    <mergeCell ref="A21:A40"/>
    <mergeCell ref="A42:A61"/>
    <mergeCell ref="A5:A8"/>
    <mergeCell ref="A10:A13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99C28-F6C8-4C39-ADA7-74BD8DD3180A}">
  <sheetPr>
    <pageSetUpPr fitToPage="1"/>
  </sheetPr>
  <dimension ref="A1:D69"/>
  <sheetViews>
    <sheetView topLeftCell="A31" zoomScaleNormal="100" zoomScaleSheetLayoutView="100" workbookViewId="0">
      <selection activeCell="A2" sqref="A2:L3"/>
    </sheetView>
  </sheetViews>
  <sheetFormatPr defaultRowHeight="15.75" x14ac:dyDescent="0.25"/>
  <cols>
    <col min="1" max="1" width="9.140625" style="46"/>
    <col min="2" max="2" width="68.7109375" style="46" customWidth="1"/>
    <col min="3" max="3" width="19.7109375" style="46" customWidth="1"/>
    <col min="4" max="16384" width="9.140625" style="1"/>
  </cols>
  <sheetData>
    <row r="1" spans="1:4" x14ac:dyDescent="0.25">
      <c r="A1" s="1"/>
      <c r="B1" s="96"/>
    </row>
    <row r="2" spans="1:4" ht="34.5" customHeight="1" x14ac:dyDescent="0.25">
      <c r="A2" s="236" t="s">
        <v>456</v>
      </c>
      <c r="B2" s="236"/>
      <c r="C2" s="236"/>
      <c r="D2" s="97"/>
    </row>
    <row r="3" spans="1:4" x14ac:dyDescent="0.25">
      <c r="A3" s="98"/>
      <c r="B3" s="98"/>
      <c r="C3" s="38" t="s">
        <v>200</v>
      </c>
      <c r="D3" s="98"/>
    </row>
    <row r="4" spans="1:4" ht="31.5" x14ac:dyDescent="0.25">
      <c r="A4" s="15" t="s">
        <v>73</v>
      </c>
      <c r="B4" s="15" t="s">
        <v>457</v>
      </c>
      <c r="C4" s="4" t="s">
        <v>453</v>
      </c>
    </row>
    <row r="5" spans="1:4" ht="15.75" customHeight="1" x14ac:dyDescent="0.25">
      <c r="A5" s="278" t="s">
        <v>1</v>
      </c>
      <c r="B5" s="16" t="s">
        <v>193</v>
      </c>
      <c r="C5" s="19">
        <v>6791.77</v>
      </c>
    </row>
    <row r="6" spans="1:4" x14ac:dyDescent="0.25">
      <c r="A6" s="279"/>
      <c r="B6" s="17" t="s">
        <v>194</v>
      </c>
      <c r="C6" s="19">
        <v>8108.83</v>
      </c>
    </row>
    <row r="7" spans="1:4" x14ac:dyDescent="0.25">
      <c r="A7" s="279"/>
      <c r="B7" s="17" t="s">
        <v>195</v>
      </c>
      <c r="C7" s="19">
        <v>9027.86</v>
      </c>
    </row>
    <row r="8" spans="1:4" x14ac:dyDescent="0.25">
      <c r="A8" s="280"/>
      <c r="B8" s="18" t="s">
        <v>196</v>
      </c>
      <c r="C8" s="19">
        <v>9328.35</v>
      </c>
    </row>
    <row r="9" spans="1:4" x14ac:dyDescent="0.25">
      <c r="A9" s="47"/>
      <c r="B9" s="100"/>
      <c r="C9" s="20"/>
    </row>
    <row r="10" spans="1:4" x14ac:dyDescent="0.25">
      <c r="A10" s="278" t="s">
        <v>72</v>
      </c>
      <c r="B10" s="16" t="s">
        <v>193</v>
      </c>
      <c r="C10" s="19">
        <v>7044.68</v>
      </c>
    </row>
    <row r="11" spans="1:4" x14ac:dyDescent="0.25">
      <c r="A11" s="279"/>
      <c r="B11" s="17" t="s">
        <v>194</v>
      </c>
      <c r="C11" s="19">
        <v>8361.74</v>
      </c>
    </row>
    <row r="12" spans="1:4" x14ac:dyDescent="0.25">
      <c r="A12" s="279"/>
      <c r="B12" s="17" t="s">
        <v>195</v>
      </c>
      <c r="C12" s="19">
        <v>9712.89</v>
      </c>
    </row>
    <row r="13" spans="1:4" x14ac:dyDescent="0.25">
      <c r="A13" s="280"/>
      <c r="B13" s="18" t="s">
        <v>196</v>
      </c>
      <c r="C13" s="19">
        <v>10013.379999999999</v>
      </c>
    </row>
    <row r="14" spans="1:4" x14ac:dyDescent="0.25">
      <c r="A14" s="1"/>
      <c r="B14" s="96"/>
    </row>
    <row r="15" spans="1:4" x14ac:dyDescent="0.25">
      <c r="A15" s="1"/>
      <c r="B15" s="273"/>
      <c r="C15" s="273"/>
    </row>
    <row r="16" spans="1:4" x14ac:dyDescent="0.25">
      <c r="A16" s="274" t="s">
        <v>458</v>
      </c>
      <c r="B16" s="274"/>
      <c r="C16" s="274"/>
    </row>
    <row r="17" spans="1:4" x14ac:dyDescent="0.25">
      <c r="A17" s="274"/>
      <c r="B17" s="274"/>
      <c r="C17" s="274"/>
    </row>
    <row r="18" spans="1:4" ht="12.75" customHeight="1" x14ac:dyDescent="0.25">
      <c r="A18" s="274"/>
      <c r="B18" s="274"/>
      <c r="C18" s="274"/>
    </row>
    <row r="19" spans="1:4" x14ac:dyDescent="0.25">
      <c r="A19" s="72"/>
      <c r="B19" s="2"/>
      <c r="C19" s="95"/>
    </row>
    <row r="20" spans="1:4" ht="31.5" x14ac:dyDescent="0.25">
      <c r="A20" s="3" t="s">
        <v>0</v>
      </c>
      <c r="B20" s="15" t="s">
        <v>457</v>
      </c>
      <c r="C20" s="4" t="s">
        <v>453</v>
      </c>
    </row>
    <row r="21" spans="1:4" ht="15.75" customHeight="1" x14ac:dyDescent="0.25">
      <c r="A21" s="275" t="s">
        <v>1</v>
      </c>
      <c r="B21" s="5" t="s">
        <v>2</v>
      </c>
      <c r="C21" s="152">
        <v>2868.13</v>
      </c>
    </row>
    <row r="22" spans="1:4" x14ac:dyDescent="0.25">
      <c r="A22" s="276"/>
      <c r="B22" s="5" t="s">
        <v>3</v>
      </c>
      <c r="C22" s="152">
        <v>2567.64</v>
      </c>
    </row>
    <row r="23" spans="1:4" x14ac:dyDescent="0.25">
      <c r="A23" s="276"/>
      <c r="B23" s="5">
        <v>36</v>
      </c>
      <c r="C23" s="152">
        <v>3031.9</v>
      </c>
    </row>
    <row r="24" spans="1:4" x14ac:dyDescent="0.25">
      <c r="A24" s="276"/>
      <c r="B24" s="5">
        <v>39</v>
      </c>
      <c r="C24" s="152">
        <v>2731.41</v>
      </c>
    </row>
    <row r="25" spans="1:4" x14ac:dyDescent="0.25">
      <c r="A25" s="276"/>
      <c r="B25" s="6" t="s">
        <v>4</v>
      </c>
      <c r="C25" s="152">
        <v>2664.69</v>
      </c>
    </row>
    <row r="26" spans="1:4" x14ac:dyDescent="0.25">
      <c r="A26" s="276"/>
      <c r="B26" s="6" t="s">
        <v>5</v>
      </c>
      <c r="C26" s="152">
        <v>1889.5</v>
      </c>
    </row>
    <row r="27" spans="1:4" x14ac:dyDescent="0.25">
      <c r="A27" s="276"/>
      <c r="B27" s="6" t="s">
        <v>6</v>
      </c>
      <c r="C27" s="152">
        <v>3613.51</v>
      </c>
    </row>
    <row r="28" spans="1:4" x14ac:dyDescent="0.25">
      <c r="A28" s="276"/>
      <c r="B28" s="6">
        <v>45</v>
      </c>
      <c r="C28" s="152">
        <v>4304.1400000000003</v>
      </c>
    </row>
    <row r="29" spans="1:4" x14ac:dyDescent="0.25">
      <c r="A29" s="276"/>
      <c r="B29" s="6">
        <v>55</v>
      </c>
      <c r="C29" s="152">
        <v>2278.79</v>
      </c>
      <c r="D29" s="46"/>
    </row>
    <row r="30" spans="1:4" x14ac:dyDescent="0.25">
      <c r="A30" s="276"/>
      <c r="B30" s="6">
        <v>50.64</v>
      </c>
      <c r="C30" s="152">
        <v>2925.75</v>
      </c>
      <c r="D30" s="46"/>
    </row>
    <row r="31" spans="1:4" x14ac:dyDescent="0.25">
      <c r="A31" s="276"/>
      <c r="B31" s="6" t="s">
        <v>7</v>
      </c>
      <c r="C31" s="152">
        <v>2838.32</v>
      </c>
      <c r="D31" s="46"/>
    </row>
    <row r="32" spans="1:4" x14ac:dyDescent="0.25">
      <c r="A32" s="276"/>
      <c r="B32" s="6">
        <v>60</v>
      </c>
      <c r="C32" s="152">
        <v>3874.57</v>
      </c>
      <c r="D32" s="46"/>
    </row>
    <row r="33" spans="1:4" x14ac:dyDescent="0.25">
      <c r="A33" s="276"/>
      <c r="B33" s="6">
        <v>65</v>
      </c>
      <c r="C33" s="152">
        <v>3441.25</v>
      </c>
      <c r="D33" s="46"/>
    </row>
    <row r="34" spans="1:4" x14ac:dyDescent="0.25">
      <c r="A34" s="276"/>
      <c r="B34" s="6">
        <v>71</v>
      </c>
      <c r="C34" s="152">
        <v>3313.02</v>
      </c>
      <c r="D34" s="46"/>
    </row>
    <row r="35" spans="1:4" x14ac:dyDescent="0.25">
      <c r="A35" s="276"/>
      <c r="B35" s="6">
        <v>75</v>
      </c>
      <c r="C35" s="152">
        <v>2492.4299999999998</v>
      </c>
      <c r="D35" s="46"/>
    </row>
    <row r="36" spans="1:4" x14ac:dyDescent="0.25">
      <c r="A36" s="276"/>
      <c r="B36" s="6">
        <v>85</v>
      </c>
      <c r="C36" s="152">
        <v>2017.73</v>
      </c>
      <c r="D36" s="46"/>
    </row>
    <row r="37" spans="1:4" x14ac:dyDescent="0.25">
      <c r="A37" s="276"/>
      <c r="B37" s="6">
        <v>95</v>
      </c>
      <c r="C37" s="152">
        <v>2966.55</v>
      </c>
      <c r="D37" s="46"/>
    </row>
    <row r="38" spans="1:4" x14ac:dyDescent="0.25">
      <c r="A38" s="276"/>
      <c r="B38" s="6" t="s">
        <v>8</v>
      </c>
      <c r="C38" s="152">
        <v>2364.1999999999998</v>
      </c>
      <c r="D38" s="46"/>
    </row>
    <row r="39" spans="1:4" x14ac:dyDescent="0.25">
      <c r="A39" s="276"/>
      <c r="B39" s="6" t="s">
        <v>9</v>
      </c>
      <c r="C39" s="152">
        <v>2189.9899999999998</v>
      </c>
      <c r="D39" s="46"/>
    </row>
    <row r="40" spans="1:4" x14ac:dyDescent="0.25">
      <c r="A40" s="276"/>
      <c r="B40" s="25" t="s">
        <v>10</v>
      </c>
      <c r="C40" s="153">
        <v>3138.81</v>
      </c>
      <c r="D40" s="46"/>
    </row>
    <row r="41" spans="1:4" x14ac:dyDescent="0.25">
      <c r="A41" s="9"/>
      <c r="B41" s="6"/>
      <c r="C41" s="152"/>
      <c r="D41" s="46"/>
    </row>
    <row r="42" spans="1:4" x14ac:dyDescent="0.25">
      <c r="A42" s="276" t="s">
        <v>11</v>
      </c>
      <c r="B42" s="45" t="s">
        <v>2</v>
      </c>
      <c r="C42" s="154">
        <v>3742.4</v>
      </c>
      <c r="D42" s="46"/>
    </row>
    <row r="43" spans="1:4" x14ac:dyDescent="0.25">
      <c r="A43" s="276"/>
      <c r="B43" s="6" t="s">
        <v>3</v>
      </c>
      <c r="C43" s="152">
        <v>3441.91</v>
      </c>
      <c r="D43" s="46"/>
    </row>
    <row r="44" spans="1:4" x14ac:dyDescent="0.25">
      <c r="A44" s="276"/>
      <c r="B44" s="6">
        <v>36</v>
      </c>
      <c r="C44" s="152">
        <v>3906.17</v>
      </c>
      <c r="D44" s="46"/>
    </row>
    <row r="45" spans="1:4" x14ac:dyDescent="0.25">
      <c r="A45" s="276"/>
      <c r="B45" s="6">
        <v>39</v>
      </c>
      <c r="C45" s="152">
        <v>3605.68</v>
      </c>
      <c r="D45" s="46"/>
    </row>
    <row r="46" spans="1:4" x14ac:dyDescent="0.25">
      <c r="A46" s="276"/>
      <c r="B46" s="6" t="s">
        <v>12</v>
      </c>
      <c r="C46" s="152">
        <v>4254.46</v>
      </c>
      <c r="D46" s="46"/>
    </row>
    <row r="47" spans="1:4" x14ac:dyDescent="0.25">
      <c r="A47" s="276"/>
      <c r="B47" s="6" t="s">
        <v>5</v>
      </c>
      <c r="C47" s="152">
        <v>2791.78</v>
      </c>
      <c r="D47" s="46"/>
    </row>
    <row r="48" spans="1:4" x14ac:dyDescent="0.25">
      <c r="A48" s="276"/>
      <c r="B48" s="6">
        <v>55.85</v>
      </c>
      <c r="C48" s="152">
        <v>2920.01</v>
      </c>
      <c r="D48" s="46"/>
    </row>
    <row r="49" spans="1:4" x14ac:dyDescent="0.25">
      <c r="A49" s="276"/>
      <c r="B49" s="6" t="s">
        <v>13</v>
      </c>
      <c r="C49" s="152">
        <v>5677.81</v>
      </c>
      <c r="D49" s="46"/>
    </row>
    <row r="50" spans="1:4" x14ac:dyDescent="0.25">
      <c r="A50" s="276"/>
      <c r="B50" s="6">
        <v>45</v>
      </c>
      <c r="C50" s="152">
        <v>5419.89</v>
      </c>
      <c r="D50" s="46"/>
    </row>
    <row r="51" spans="1:4" x14ac:dyDescent="0.25">
      <c r="A51" s="276"/>
      <c r="B51" s="6" t="s">
        <v>14</v>
      </c>
      <c r="C51" s="152">
        <v>4215.13</v>
      </c>
      <c r="D51" s="46"/>
    </row>
    <row r="52" spans="1:4" x14ac:dyDescent="0.25">
      <c r="A52" s="276"/>
      <c r="B52" s="6">
        <v>65</v>
      </c>
      <c r="C52" s="152">
        <v>4343.53</v>
      </c>
      <c r="D52" s="46"/>
    </row>
    <row r="53" spans="1:4" x14ac:dyDescent="0.25">
      <c r="A53" s="276"/>
      <c r="B53" s="6">
        <v>71</v>
      </c>
      <c r="C53" s="152">
        <v>4215.3</v>
      </c>
      <c r="D53" s="46"/>
    </row>
    <row r="54" spans="1:4" x14ac:dyDescent="0.25">
      <c r="A54" s="276"/>
      <c r="B54" s="6" t="s">
        <v>15</v>
      </c>
      <c r="C54" s="152">
        <v>4254.46</v>
      </c>
      <c r="D54" s="46"/>
    </row>
    <row r="55" spans="1:4" x14ac:dyDescent="0.25">
      <c r="A55" s="276"/>
      <c r="B55" s="6" t="s">
        <v>8</v>
      </c>
      <c r="C55" s="152">
        <v>3266.48</v>
      </c>
      <c r="D55" s="46"/>
    </row>
    <row r="56" spans="1:4" x14ac:dyDescent="0.25">
      <c r="A56" s="276"/>
      <c r="B56" s="6">
        <v>68.739999999999995</v>
      </c>
      <c r="C56" s="152">
        <v>5203.28</v>
      </c>
      <c r="D56" s="46"/>
    </row>
    <row r="57" spans="1:4" x14ac:dyDescent="0.25">
      <c r="A57" s="276"/>
      <c r="B57" s="6">
        <v>75</v>
      </c>
      <c r="C57" s="152">
        <v>3394.71</v>
      </c>
      <c r="D57" s="46"/>
    </row>
    <row r="58" spans="1:4" x14ac:dyDescent="0.25">
      <c r="A58" s="276"/>
      <c r="B58" s="6" t="s">
        <v>9</v>
      </c>
      <c r="C58" s="152">
        <v>3092.27</v>
      </c>
      <c r="D58" s="46"/>
    </row>
    <row r="59" spans="1:4" x14ac:dyDescent="0.25">
      <c r="A59" s="276"/>
      <c r="B59" s="6" t="s">
        <v>16</v>
      </c>
      <c r="C59" s="152">
        <v>3740.6</v>
      </c>
      <c r="D59" s="46"/>
    </row>
    <row r="60" spans="1:4" x14ac:dyDescent="0.25">
      <c r="A60" s="276"/>
      <c r="B60" s="6">
        <v>95</v>
      </c>
      <c r="C60" s="152">
        <v>3868.83</v>
      </c>
      <c r="D60" s="46"/>
    </row>
    <row r="61" spans="1:4" x14ac:dyDescent="0.25">
      <c r="A61" s="277"/>
      <c r="B61" s="6" t="s">
        <v>10</v>
      </c>
      <c r="C61" s="152">
        <v>4041.09</v>
      </c>
      <c r="D61" s="46"/>
    </row>
    <row r="62" spans="1:4" x14ac:dyDescent="0.25">
      <c r="D62" s="46"/>
    </row>
    <row r="63" spans="1:4" x14ac:dyDescent="0.25">
      <c r="D63" s="46"/>
    </row>
    <row r="64" spans="1:4" x14ac:dyDescent="0.25">
      <c r="D64" s="46"/>
    </row>
    <row r="65" spans="3:4" x14ac:dyDescent="0.25">
      <c r="C65" s="99"/>
      <c r="D65" s="46"/>
    </row>
    <row r="66" spans="3:4" x14ac:dyDescent="0.25">
      <c r="D66" s="46"/>
    </row>
    <row r="67" spans="3:4" x14ac:dyDescent="0.25">
      <c r="D67" s="46"/>
    </row>
    <row r="68" spans="3:4" x14ac:dyDescent="0.25">
      <c r="D68" s="46"/>
    </row>
    <row r="69" spans="3:4" x14ac:dyDescent="0.25">
      <c r="D69" s="46"/>
    </row>
  </sheetData>
  <mergeCells count="7">
    <mergeCell ref="A42:A61"/>
    <mergeCell ref="A2:C2"/>
    <mergeCell ref="A5:A8"/>
    <mergeCell ref="A10:A13"/>
    <mergeCell ref="B15:C15"/>
    <mergeCell ref="A16:C18"/>
    <mergeCell ref="A21:A4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CA1CA-DE7E-445B-BFA7-088492CA66C5}">
  <sheetPr>
    <pageSetUpPr fitToPage="1"/>
  </sheetPr>
  <dimension ref="A1:F28"/>
  <sheetViews>
    <sheetView topLeftCell="A9" zoomScale="82" zoomScaleNormal="82" workbookViewId="0">
      <selection activeCell="B30" sqref="B30"/>
    </sheetView>
  </sheetViews>
  <sheetFormatPr defaultRowHeight="15.75" x14ac:dyDescent="0.25"/>
  <cols>
    <col min="1" max="1" width="6.7109375" style="80" customWidth="1"/>
    <col min="2" max="2" width="77.5703125" style="94" customWidth="1"/>
    <col min="3" max="3" width="14.140625" style="80" customWidth="1"/>
    <col min="4" max="4" width="17.85546875" style="80" customWidth="1"/>
    <col min="5" max="5" width="16.7109375" style="80" customWidth="1"/>
    <col min="6" max="6" width="19.85546875" style="80" customWidth="1"/>
    <col min="7" max="16384" width="9.140625" style="44"/>
  </cols>
  <sheetData>
    <row r="1" spans="1:6" ht="42" customHeight="1" x14ac:dyDescent="0.25">
      <c r="A1" s="236" t="s">
        <v>446</v>
      </c>
      <c r="B1" s="236"/>
      <c r="C1" s="236"/>
      <c r="D1" s="236"/>
      <c r="E1" s="236"/>
      <c r="F1" s="236"/>
    </row>
    <row r="2" spans="1:6" ht="18.75" x14ac:dyDescent="0.25">
      <c r="A2" s="133"/>
      <c r="B2" s="133"/>
      <c r="C2" s="133"/>
      <c r="D2" s="133"/>
      <c r="E2" s="133"/>
      <c r="F2" s="133"/>
    </row>
    <row r="3" spans="1:6" ht="18.75" x14ac:dyDescent="0.25">
      <c r="A3" s="133"/>
      <c r="B3" s="133"/>
      <c r="C3" s="133"/>
      <c r="D3" s="133"/>
      <c r="E3" s="38" t="s">
        <v>200</v>
      </c>
      <c r="F3" s="38"/>
    </row>
    <row r="4" spans="1:6" ht="36" customHeight="1" x14ac:dyDescent="0.25">
      <c r="A4" s="43" t="s">
        <v>26</v>
      </c>
      <c r="B4" s="5" t="s">
        <v>27</v>
      </c>
      <c r="C4" s="6" t="s">
        <v>145</v>
      </c>
      <c r="D4" s="5" t="s">
        <v>29</v>
      </c>
      <c r="E4" s="6" t="s">
        <v>30</v>
      </c>
      <c r="F4" s="5" t="s">
        <v>307</v>
      </c>
    </row>
    <row r="5" spans="1:6" ht="27" customHeight="1" x14ac:dyDescent="0.25">
      <c r="A5" s="248">
        <v>1</v>
      </c>
      <c r="B5" s="283" t="s">
        <v>31</v>
      </c>
      <c r="C5" s="134" t="s">
        <v>376</v>
      </c>
      <c r="D5" s="5" t="s">
        <v>32</v>
      </c>
      <c r="E5" s="117">
        <v>408.39</v>
      </c>
      <c r="F5" s="239" t="s">
        <v>33</v>
      </c>
    </row>
    <row r="6" spans="1:6" ht="27" customHeight="1" x14ac:dyDescent="0.25">
      <c r="A6" s="248"/>
      <c r="B6" s="283"/>
      <c r="C6" s="134" t="s">
        <v>375</v>
      </c>
      <c r="D6" s="5" t="s">
        <v>310</v>
      </c>
      <c r="E6" s="117">
        <v>484.52</v>
      </c>
      <c r="F6" s="239"/>
    </row>
    <row r="7" spans="1:6" ht="27" customHeight="1" x14ac:dyDescent="0.25">
      <c r="A7" s="248">
        <v>2</v>
      </c>
      <c r="B7" s="283" t="s">
        <v>34</v>
      </c>
      <c r="C7" s="134" t="s">
        <v>374</v>
      </c>
      <c r="D7" s="5" t="s">
        <v>35</v>
      </c>
      <c r="E7" s="117">
        <v>484.52</v>
      </c>
      <c r="F7" s="239" t="s">
        <v>36</v>
      </c>
    </row>
    <row r="8" spans="1:6" ht="27" customHeight="1" x14ac:dyDescent="0.25">
      <c r="A8" s="248"/>
      <c r="B8" s="283"/>
      <c r="C8" s="134" t="s">
        <v>374</v>
      </c>
      <c r="D8" s="5" t="s">
        <v>37</v>
      </c>
      <c r="E8" s="117">
        <v>1009.42</v>
      </c>
      <c r="F8" s="239"/>
    </row>
    <row r="9" spans="1:6" ht="27" customHeight="1" x14ac:dyDescent="0.25">
      <c r="A9" s="43">
        <v>3</v>
      </c>
      <c r="B9" s="42" t="s">
        <v>38</v>
      </c>
      <c r="C9" s="134" t="s">
        <v>373</v>
      </c>
      <c r="D9" s="151" t="s">
        <v>311</v>
      </c>
      <c r="E9" s="117">
        <v>481.74</v>
      </c>
      <c r="F9" s="5" t="s">
        <v>314</v>
      </c>
    </row>
    <row r="10" spans="1:6" ht="27" customHeight="1" x14ac:dyDescent="0.25">
      <c r="A10" s="248">
        <v>4</v>
      </c>
      <c r="B10" s="42" t="s">
        <v>39</v>
      </c>
      <c r="C10" s="6" t="s">
        <v>40</v>
      </c>
      <c r="D10" s="5" t="s">
        <v>309</v>
      </c>
      <c r="E10" s="117">
        <v>1321.86</v>
      </c>
      <c r="F10" s="5" t="s">
        <v>41</v>
      </c>
    </row>
    <row r="11" spans="1:6" ht="27" customHeight="1" x14ac:dyDescent="0.25">
      <c r="A11" s="248"/>
      <c r="B11" s="42" t="s">
        <v>42</v>
      </c>
      <c r="C11" s="6" t="s">
        <v>308</v>
      </c>
      <c r="D11" s="5" t="s">
        <v>309</v>
      </c>
      <c r="E11" s="117">
        <v>248.58</v>
      </c>
      <c r="F11" s="5" t="s">
        <v>41</v>
      </c>
    </row>
    <row r="12" spans="1:6" ht="27" customHeight="1" x14ac:dyDescent="0.25">
      <c r="A12" s="43">
        <v>5</v>
      </c>
      <c r="B12" s="42" t="s">
        <v>43</v>
      </c>
      <c r="C12" s="6" t="s">
        <v>44</v>
      </c>
      <c r="D12" s="5" t="s">
        <v>309</v>
      </c>
      <c r="E12" s="117">
        <v>2321.7399999999998</v>
      </c>
      <c r="F12" s="5" t="s">
        <v>41</v>
      </c>
    </row>
    <row r="13" spans="1:6" ht="27" customHeight="1" x14ac:dyDescent="0.25">
      <c r="A13" s="43">
        <v>6</v>
      </c>
      <c r="B13" s="42" t="s">
        <v>45</v>
      </c>
      <c r="C13" s="6" t="s">
        <v>46</v>
      </c>
      <c r="D13" s="5" t="s">
        <v>309</v>
      </c>
      <c r="E13" s="117">
        <v>1076.53</v>
      </c>
      <c r="F13" s="5" t="s">
        <v>41</v>
      </c>
    </row>
    <row r="14" spans="1:6" ht="27" customHeight="1" x14ac:dyDescent="0.25">
      <c r="A14" s="43">
        <v>7</v>
      </c>
      <c r="B14" s="42" t="s">
        <v>47</v>
      </c>
      <c r="C14" s="6" t="s">
        <v>48</v>
      </c>
      <c r="D14" s="5" t="s">
        <v>1</v>
      </c>
      <c r="E14" s="117">
        <v>641.48</v>
      </c>
      <c r="F14" s="5" t="s">
        <v>49</v>
      </c>
    </row>
    <row r="15" spans="1:6" ht="27" customHeight="1" x14ac:dyDescent="0.25">
      <c r="A15" s="43">
        <v>8</v>
      </c>
      <c r="B15" s="42" t="s">
        <v>47</v>
      </c>
      <c r="C15" s="6" t="s">
        <v>48</v>
      </c>
      <c r="D15" s="5" t="s">
        <v>11</v>
      </c>
      <c r="E15" s="117">
        <v>641.48</v>
      </c>
      <c r="F15" s="5" t="s">
        <v>389</v>
      </c>
    </row>
    <row r="16" spans="1:6" ht="27" customHeight="1" x14ac:dyDescent="0.25">
      <c r="A16" s="43">
        <v>9</v>
      </c>
      <c r="B16" s="42" t="s">
        <v>47</v>
      </c>
      <c r="C16" s="6" t="s">
        <v>48</v>
      </c>
      <c r="D16" s="151" t="s">
        <v>311</v>
      </c>
      <c r="E16" s="117">
        <v>641.48</v>
      </c>
      <c r="F16" s="5" t="s">
        <v>363</v>
      </c>
    </row>
    <row r="17" spans="1:6" ht="27" customHeight="1" x14ac:dyDescent="0.25">
      <c r="A17" s="43">
        <v>10</v>
      </c>
      <c r="B17" s="42" t="s">
        <v>50</v>
      </c>
      <c r="C17" s="134" t="s">
        <v>77</v>
      </c>
      <c r="D17" s="5" t="s">
        <v>11</v>
      </c>
      <c r="E17" s="117">
        <v>587.85</v>
      </c>
      <c r="F17" s="5" t="s">
        <v>313</v>
      </c>
    </row>
    <row r="18" spans="1:6" ht="27" customHeight="1" x14ac:dyDescent="0.25">
      <c r="A18" s="43">
        <v>11</v>
      </c>
      <c r="B18" s="42" t="s">
        <v>51</v>
      </c>
      <c r="C18" s="134" t="s">
        <v>372</v>
      </c>
      <c r="D18" s="5" t="s">
        <v>309</v>
      </c>
      <c r="E18" s="117">
        <v>393.33</v>
      </c>
      <c r="F18" s="5" t="s">
        <v>314</v>
      </c>
    </row>
    <row r="19" spans="1:6" ht="27" customHeight="1" x14ac:dyDescent="0.25">
      <c r="A19" s="43">
        <v>12</v>
      </c>
      <c r="B19" s="42" t="s">
        <v>52</v>
      </c>
      <c r="C19" s="134" t="s">
        <v>378</v>
      </c>
      <c r="D19" s="151" t="s">
        <v>312</v>
      </c>
      <c r="E19" s="117">
        <v>351.83</v>
      </c>
      <c r="F19" s="5" t="s">
        <v>315</v>
      </c>
    </row>
    <row r="20" spans="1:6" ht="68.25" customHeight="1" x14ac:dyDescent="0.25">
      <c r="A20" s="248">
        <v>13</v>
      </c>
      <c r="B20" s="126" t="s">
        <v>53</v>
      </c>
      <c r="C20" s="287" t="s">
        <v>369</v>
      </c>
      <c r="D20" s="281" t="s">
        <v>309</v>
      </c>
      <c r="E20" s="285">
        <v>473.75</v>
      </c>
      <c r="F20" s="281"/>
    </row>
    <row r="21" spans="1:6" ht="24.75" customHeight="1" x14ac:dyDescent="0.25">
      <c r="A21" s="248"/>
      <c r="B21" s="114" t="s">
        <v>377</v>
      </c>
      <c r="C21" s="288"/>
      <c r="D21" s="282"/>
      <c r="E21" s="286"/>
      <c r="F21" s="282"/>
    </row>
    <row r="22" spans="1:6" ht="51.75" customHeight="1" x14ac:dyDescent="0.25">
      <c r="A22" s="43">
        <v>14</v>
      </c>
      <c r="B22" s="113" t="s">
        <v>364</v>
      </c>
      <c r="C22" s="25" t="s">
        <v>370</v>
      </c>
      <c r="D22" s="5" t="s">
        <v>309</v>
      </c>
      <c r="E22" s="117">
        <v>948.82</v>
      </c>
      <c r="F22" s="6"/>
    </row>
    <row r="23" spans="1:6" ht="51.75" customHeight="1" x14ac:dyDescent="0.25">
      <c r="A23" s="43">
        <v>15</v>
      </c>
      <c r="B23" s="113" t="s">
        <v>365</v>
      </c>
      <c r="C23" s="25" t="s">
        <v>371</v>
      </c>
      <c r="D23" s="5" t="s">
        <v>309</v>
      </c>
      <c r="E23" s="117">
        <v>316.27</v>
      </c>
      <c r="F23" s="5"/>
    </row>
    <row r="24" spans="1:6" ht="28.5" customHeight="1" x14ac:dyDescent="0.25">
      <c r="A24" s="43">
        <v>16</v>
      </c>
      <c r="B24" s="115" t="s">
        <v>54</v>
      </c>
      <c r="C24" s="6" t="s">
        <v>368</v>
      </c>
      <c r="D24" s="5" t="s">
        <v>309</v>
      </c>
      <c r="E24" s="116">
        <v>352.15</v>
      </c>
      <c r="F24" s="5"/>
    </row>
    <row r="25" spans="1:6" ht="28.5" customHeight="1" x14ac:dyDescent="0.25">
      <c r="A25" s="249">
        <v>17</v>
      </c>
      <c r="B25" s="92" t="s">
        <v>55</v>
      </c>
      <c r="C25" s="281" t="s">
        <v>367</v>
      </c>
      <c r="D25" s="281" t="s">
        <v>309</v>
      </c>
      <c r="E25" s="249">
        <v>406.95</v>
      </c>
      <c r="F25" s="281"/>
    </row>
    <row r="26" spans="1:6" ht="28.5" customHeight="1" x14ac:dyDescent="0.25">
      <c r="A26" s="250"/>
      <c r="B26" s="93" t="s">
        <v>366</v>
      </c>
      <c r="C26" s="282"/>
      <c r="D26" s="282"/>
      <c r="E26" s="250"/>
      <c r="F26" s="282"/>
    </row>
    <row r="28" spans="1:6" ht="45" customHeight="1" x14ac:dyDescent="0.25">
      <c r="A28" s="122" t="s">
        <v>303</v>
      </c>
      <c r="B28" s="284" t="s">
        <v>438</v>
      </c>
      <c r="C28" s="284"/>
      <c r="D28" s="284"/>
      <c r="E28" s="284"/>
      <c r="F28" s="284"/>
    </row>
  </sheetData>
  <mergeCells count="19">
    <mergeCell ref="B28:F28"/>
    <mergeCell ref="D20:D21"/>
    <mergeCell ref="E20:E21"/>
    <mergeCell ref="F20:F21"/>
    <mergeCell ref="C20:C21"/>
    <mergeCell ref="E25:E26"/>
    <mergeCell ref="A10:A11"/>
    <mergeCell ref="A1:F1"/>
    <mergeCell ref="A5:A6"/>
    <mergeCell ref="B5:B6"/>
    <mergeCell ref="F5:F6"/>
    <mergeCell ref="A7:A8"/>
    <mergeCell ref="B7:B8"/>
    <mergeCell ref="F7:F8"/>
    <mergeCell ref="A25:A26"/>
    <mergeCell ref="D25:D26"/>
    <mergeCell ref="C25:C26"/>
    <mergeCell ref="F25:F26"/>
    <mergeCell ref="A20:A21"/>
  </mergeCells>
  <phoneticPr fontId="19" type="noConversion"/>
  <printOptions horizontalCentered="1" verticalCentered="1"/>
  <pageMargins left="0.78740157480314965" right="0.39370078740157483" top="0.78740157480314965" bottom="0.78740157480314965" header="0.31496062992125984" footer="0.31496062992125984"/>
  <pageSetup paperSize="9" scale="5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69789-D976-4017-95DF-CE67A5C4BBDA}">
  <sheetPr>
    <pageSetUpPr fitToPage="1"/>
  </sheetPr>
  <dimension ref="A1:F26"/>
  <sheetViews>
    <sheetView zoomScale="82" zoomScaleNormal="82" workbookViewId="0">
      <selection activeCell="C13" sqref="C13"/>
    </sheetView>
  </sheetViews>
  <sheetFormatPr defaultRowHeight="15.75" x14ac:dyDescent="0.25"/>
  <cols>
    <col min="1" max="1" width="6.7109375" style="80" customWidth="1"/>
    <col min="2" max="2" width="77.5703125" style="94" customWidth="1"/>
    <col min="3" max="3" width="14.140625" style="80" customWidth="1"/>
    <col min="4" max="4" width="17.85546875" style="80" customWidth="1"/>
    <col min="5" max="5" width="16.7109375" style="80" customWidth="1"/>
    <col min="6" max="6" width="19.85546875" style="80" customWidth="1"/>
    <col min="7" max="16384" width="9.140625" style="44"/>
  </cols>
  <sheetData>
    <row r="1" spans="1:6" ht="42" customHeight="1" x14ac:dyDescent="0.25">
      <c r="A1" s="236" t="s">
        <v>459</v>
      </c>
      <c r="B1" s="236"/>
      <c r="C1" s="236"/>
      <c r="D1" s="236"/>
      <c r="E1" s="236"/>
      <c r="F1" s="236"/>
    </row>
    <row r="2" spans="1:6" ht="18.75" x14ac:dyDescent="0.25">
      <c r="A2" s="133"/>
      <c r="B2" s="133"/>
      <c r="C2" s="133"/>
      <c r="D2" s="133"/>
      <c r="E2" s="133"/>
      <c r="F2" s="133"/>
    </row>
    <row r="3" spans="1:6" ht="18.75" x14ac:dyDescent="0.25">
      <c r="A3" s="133"/>
      <c r="B3" s="133"/>
      <c r="C3" s="133"/>
      <c r="D3" s="133"/>
      <c r="E3" s="38" t="s">
        <v>200</v>
      </c>
      <c r="F3" s="38"/>
    </row>
    <row r="4" spans="1:6" ht="36" customHeight="1" x14ac:dyDescent="0.25">
      <c r="A4" s="43" t="s">
        <v>26</v>
      </c>
      <c r="B4" s="5" t="s">
        <v>27</v>
      </c>
      <c r="C4" s="6" t="s">
        <v>145</v>
      </c>
      <c r="D4" s="5" t="s">
        <v>29</v>
      </c>
      <c r="E4" s="6" t="s">
        <v>30</v>
      </c>
      <c r="F4" s="5" t="s">
        <v>307</v>
      </c>
    </row>
    <row r="5" spans="1:6" ht="27" customHeight="1" x14ac:dyDescent="0.25">
      <c r="A5" s="248">
        <v>1</v>
      </c>
      <c r="B5" s="283" t="s">
        <v>31</v>
      </c>
      <c r="C5" s="134" t="s">
        <v>376</v>
      </c>
      <c r="D5" s="5" t="s">
        <v>32</v>
      </c>
      <c r="E5" s="117">
        <v>408.39</v>
      </c>
      <c r="F5" s="239" t="s">
        <v>33</v>
      </c>
    </row>
    <row r="6" spans="1:6" ht="27" customHeight="1" x14ac:dyDescent="0.25">
      <c r="A6" s="248"/>
      <c r="B6" s="283"/>
      <c r="C6" s="134" t="s">
        <v>375</v>
      </c>
      <c r="D6" s="5" t="s">
        <v>310</v>
      </c>
      <c r="E6" s="117">
        <v>484.52</v>
      </c>
      <c r="F6" s="239"/>
    </row>
    <row r="7" spans="1:6" ht="27" customHeight="1" x14ac:dyDescent="0.25">
      <c r="A7" s="248">
        <v>2</v>
      </c>
      <c r="B7" s="283" t="s">
        <v>34</v>
      </c>
      <c r="C7" s="134" t="s">
        <v>374</v>
      </c>
      <c r="D7" s="5" t="s">
        <v>35</v>
      </c>
      <c r="E7" s="117">
        <v>484.52</v>
      </c>
      <c r="F7" s="239" t="s">
        <v>36</v>
      </c>
    </row>
    <row r="8" spans="1:6" ht="27" customHeight="1" x14ac:dyDescent="0.25">
      <c r="A8" s="248"/>
      <c r="B8" s="283"/>
      <c r="C8" s="134" t="s">
        <v>374</v>
      </c>
      <c r="D8" s="5" t="s">
        <v>37</v>
      </c>
      <c r="E8" s="117">
        <v>1009.42</v>
      </c>
      <c r="F8" s="239"/>
    </row>
    <row r="9" spans="1:6" ht="27" customHeight="1" x14ac:dyDescent="0.25">
      <c r="A9" s="43">
        <v>3</v>
      </c>
      <c r="B9" s="42" t="s">
        <v>38</v>
      </c>
      <c r="C9" s="134" t="s">
        <v>373</v>
      </c>
      <c r="D9" s="151" t="s">
        <v>311</v>
      </c>
      <c r="E9" s="117">
        <v>481.74</v>
      </c>
      <c r="F9" s="5" t="s">
        <v>314</v>
      </c>
    </row>
    <row r="10" spans="1:6" ht="27" customHeight="1" x14ac:dyDescent="0.25">
      <c r="A10" s="248">
        <v>4</v>
      </c>
      <c r="B10" s="42" t="s">
        <v>39</v>
      </c>
      <c r="C10" s="6" t="s">
        <v>40</v>
      </c>
      <c r="D10" s="5" t="s">
        <v>309</v>
      </c>
      <c r="E10" s="117">
        <v>1321.86</v>
      </c>
      <c r="F10" s="5" t="s">
        <v>41</v>
      </c>
    </row>
    <row r="11" spans="1:6" ht="27" customHeight="1" x14ac:dyDescent="0.25">
      <c r="A11" s="248"/>
      <c r="B11" s="42" t="s">
        <v>42</v>
      </c>
      <c r="C11" s="6" t="s">
        <v>308</v>
      </c>
      <c r="D11" s="5" t="s">
        <v>309</v>
      </c>
      <c r="E11" s="117">
        <v>248.58</v>
      </c>
      <c r="F11" s="5" t="s">
        <v>41</v>
      </c>
    </row>
    <row r="12" spans="1:6" ht="27" customHeight="1" x14ac:dyDescent="0.25">
      <c r="A12" s="43">
        <v>5</v>
      </c>
      <c r="B12" s="42" t="s">
        <v>43</v>
      </c>
      <c r="C12" s="6" t="s">
        <v>44</v>
      </c>
      <c r="D12" s="5" t="s">
        <v>309</v>
      </c>
      <c r="E12" s="117">
        <v>2321.7399999999998</v>
      </c>
      <c r="F12" s="5" t="s">
        <v>41</v>
      </c>
    </row>
    <row r="13" spans="1:6" ht="27" customHeight="1" x14ac:dyDescent="0.25">
      <c r="A13" s="43">
        <v>6</v>
      </c>
      <c r="B13" s="42" t="s">
        <v>45</v>
      </c>
      <c r="C13" s="6" t="s">
        <v>46</v>
      </c>
      <c r="D13" s="5" t="s">
        <v>309</v>
      </c>
      <c r="E13" s="117">
        <v>1076.53</v>
      </c>
      <c r="F13" s="5" t="s">
        <v>41</v>
      </c>
    </row>
    <row r="14" spans="1:6" ht="27" customHeight="1" x14ac:dyDescent="0.25">
      <c r="A14" s="43">
        <v>7</v>
      </c>
      <c r="B14" s="42" t="s">
        <v>47</v>
      </c>
      <c r="C14" s="6" t="s">
        <v>48</v>
      </c>
      <c r="D14" s="5" t="s">
        <v>1</v>
      </c>
      <c r="E14" s="117">
        <v>641.48</v>
      </c>
      <c r="F14" s="5" t="s">
        <v>49</v>
      </c>
    </row>
    <row r="15" spans="1:6" ht="27" customHeight="1" x14ac:dyDescent="0.25">
      <c r="A15" s="43">
        <v>8</v>
      </c>
      <c r="B15" s="42" t="s">
        <v>47</v>
      </c>
      <c r="C15" s="6" t="s">
        <v>48</v>
      </c>
      <c r="D15" s="5" t="s">
        <v>11</v>
      </c>
      <c r="E15" s="117">
        <v>641.48</v>
      </c>
      <c r="F15" s="5" t="s">
        <v>389</v>
      </c>
    </row>
    <row r="16" spans="1:6" ht="27" customHeight="1" x14ac:dyDescent="0.25">
      <c r="A16" s="43">
        <v>9</v>
      </c>
      <c r="B16" s="42" t="s">
        <v>47</v>
      </c>
      <c r="C16" s="6" t="s">
        <v>48</v>
      </c>
      <c r="D16" s="151" t="s">
        <v>311</v>
      </c>
      <c r="E16" s="117">
        <v>641.48</v>
      </c>
      <c r="F16" s="5" t="s">
        <v>363</v>
      </c>
    </row>
    <row r="17" spans="1:6" ht="27" customHeight="1" x14ac:dyDescent="0.25">
      <c r="A17" s="43">
        <v>10</v>
      </c>
      <c r="B17" s="42" t="s">
        <v>50</v>
      </c>
      <c r="C17" s="134" t="s">
        <v>77</v>
      </c>
      <c r="D17" s="5" t="s">
        <v>11</v>
      </c>
      <c r="E17" s="117">
        <v>587.85</v>
      </c>
      <c r="F17" s="5" t="s">
        <v>313</v>
      </c>
    </row>
    <row r="18" spans="1:6" ht="27" customHeight="1" x14ac:dyDescent="0.25">
      <c r="A18" s="43">
        <v>11</v>
      </c>
      <c r="B18" s="42" t="s">
        <v>51</v>
      </c>
      <c r="C18" s="134" t="s">
        <v>372</v>
      </c>
      <c r="D18" s="5" t="s">
        <v>309</v>
      </c>
      <c r="E18" s="117">
        <v>393.33</v>
      </c>
      <c r="F18" s="5" t="s">
        <v>314</v>
      </c>
    </row>
    <row r="19" spans="1:6" ht="27" customHeight="1" x14ac:dyDescent="0.25">
      <c r="A19" s="43">
        <v>12</v>
      </c>
      <c r="B19" s="42" t="s">
        <v>52</v>
      </c>
      <c r="C19" s="134" t="s">
        <v>378</v>
      </c>
      <c r="D19" s="151" t="s">
        <v>312</v>
      </c>
      <c r="E19" s="117">
        <v>351.83</v>
      </c>
      <c r="F19" s="5" t="s">
        <v>315</v>
      </c>
    </row>
    <row r="20" spans="1:6" ht="68.25" customHeight="1" x14ac:dyDescent="0.25">
      <c r="A20" s="248">
        <v>13</v>
      </c>
      <c r="B20" s="126" t="s">
        <v>53</v>
      </c>
      <c r="C20" s="287" t="s">
        <v>369</v>
      </c>
      <c r="D20" s="281" t="s">
        <v>309</v>
      </c>
      <c r="E20" s="285">
        <v>473.75</v>
      </c>
      <c r="F20" s="281"/>
    </row>
    <row r="21" spans="1:6" ht="24.75" customHeight="1" x14ac:dyDescent="0.25">
      <c r="A21" s="248"/>
      <c r="B21" s="114" t="s">
        <v>377</v>
      </c>
      <c r="C21" s="288"/>
      <c r="D21" s="282"/>
      <c r="E21" s="286"/>
      <c r="F21" s="282"/>
    </row>
    <row r="22" spans="1:6" ht="51.75" customHeight="1" x14ac:dyDescent="0.25">
      <c r="A22" s="43">
        <v>14</v>
      </c>
      <c r="B22" s="113" t="s">
        <v>364</v>
      </c>
      <c r="C22" s="25" t="s">
        <v>370</v>
      </c>
      <c r="D22" s="5" t="s">
        <v>309</v>
      </c>
      <c r="E22" s="117">
        <v>948.82</v>
      </c>
      <c r="F22" s="6"/>
    </row>
    <row r="23" spans="1:6" ht="51.75" customHeight="1" x14ac:dyDescent="0.25">
      <c r="A23" s="43">
        <v>15</v>
      </c>
      <c r="B23" s="113" t="s">
        <v>365</v>
      </c>
      <c r="C23" s="25" t="s">
        <v>371</v>
      </c>
      <c r="D23" s="5" t="s">
        <v>309</v>
      </c>
      <c r="E23" s="117">
        <v>316.27</v>
      </c>
      <c r="F23" s="5"/>
    </row>
    <row r="24" spans="1:6" ht="28.5" customHeight="1" x14ac:dyDescent="0.25">
      <c r="A24" s="43">
        <v>16</v>
      </c>
      <c r="B24" s="115" t="s">
        <v>54</v>
      </c>
      <c r="C24" s="6" t="s">
        <v>368</v>
      </c>
      <c r="D24" s="5" t="s">
        <v>309</v>
      </c>
      <c r="E24" s="116">
        <v>352.15</v>
      </c>
      <c r="F24" s="5"/>
    </row>
    <row r="25" spans="1:6" ht="28.5" customHeight="1" x14ac:dyDescent="0.25">
      <c r="A25" s="249">
        <v>17</v>
      </c>
      <c r="B25" s="92" t="s">
        <v>55</v>
      </c>
      <c r="C25" s="281" t="s">
        <v>367</v>
      </c>
      <c r="D25" s="281" t="s">
        <v>309</v>
      </c>
      <c r="E25" s="249">
        <v>406.95</v>
      </c>
      <c r="F25" s="281"/>
    </row>
    <row r="26" spans="1:6" ht="28.5" customHeight="1" x14ac:dyDescent="0.25">
      <c r="A26" s="250"/>
      <c r="B26" s="93" t="s">
        <v>366</v>
      </c>
      <c r="C26" s="282"/>
      <c r="D26" s="282"/>
      <c r="E26" s="250"/>
      <c r="F26" s="282"/>
    </row>
  </sheetData>
  <mergeCells count="18">
    <mergeCell ref="A25:A26"/>
    <mergeCell ref="C25:C26"/>
    <mergeCell ref="D25:D26"/>
    <mergeCell ref="E25:E26"/>
    <mergeCell ref="F25:F26"/>
    <mergeCell ref="F20:F21"/>
    <mergeCell ref="A1:F1"/>
    <mergeCell ref="A5:A6"/>
    <mergeCell ref="B5:B6"/>
    <mergeCell ref="F5:F6"/>
    <mergeCell ref="A7:A8"/>
    <mergeCell ref="B7:B8"/>
    <mergeCell ref="F7:F8"/>
    <mergeCell ref="A10:A11"/>
    <mergeCell ref="A20:A21"/>
    <mergeCell ref="C20:C21"/>
    <mergeCell ref="D20:D21"/>
    <mergeCell ref="E20:E21"/>
  </mergeCells>
  <printOptions horizontalCentered="1" verticalCentered="1"/>
  <pageMargins left="0.78740157480314965" right="0.39370078740157483" top="0.78740157480314965" bottom="0.78740157480314965" header="0.31496062992125984" footer="0.31496062992125984"/>
  <pageSetup paperSize="9" scale="6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2853F-C3B1-42AD-8149-DE9162C17D0A}">
  <sheetPr>
    <pageSetUpPr fitToPage="1"/>
  </sheetPr>
  <dimension ref="A1:F47"/>
  <sheetViews>
    <sheetView zoomScale="90" zoomScaleNormal="90" workbookViewId="0">
      <selection activeCell="B58" sqref="B58"/>
    </sheetView>
  </sheetViews>
  <sheetFormatPr defaultRowHeight="15.75" x14ac:dyDescent="0.25"/>
  <cols>
    <col min="1" max="1" width="4.85546875" style="80" customWidth="1"/>
    <col min="2" max="2" width="77.5703125" style="94" customWidth="1"/>
    <col min="3" max="3" width="8.85546875" style="80" customWidth="1"/>
    <col min="4" max="4" width="23.7109375" style="94" customWidth="1"/>
    <col min="5" max="5" width="19.140625" style="44" customWidth="1"/>
    <col min="6" max="16384" width="9.140625" style="44"/>
  </cols>
  <sheetData>
    <row r="1" spans="1:6" x14ac:dyDescent="0.25">
      <c r="A1" s="44"/>
      <c r="B1" s="44"/>
      <c r="D1" s="44"/>
    </row>
    <row r="2" spans="1:6" ht="18.75" x14ac:dyDescent="0.25">
      <c r="A2" s="236" t="s">
        <v>445</v>
      </c>
      <c r="B2" s="236"/>
      <c r="C2" s="236"/>
      <c r="D2" s="236"/>
      <c r="E2" s="236"/>
      <c r="F2" s="236"/>
    </row>
    <row r="3" spans="1:6" x14ac:dyDescent="0.25">
      <c r="A3" s="44"/>
      <c r="B3" s="44"/>
      <c r="D3" s="44"/>
      <c r="E3" s="38" t="s">
        <v>200</v>
      </c>
    </row>
    <row r="4" spans="1:6" x14ac:dyDescent="0.25">
      <c r="A4" s="15" t="s">
        <v>26</v>
      </c>
      <c r="B4" s="15" t="s">
        <v>27</v>
      </c>
      <c r="C4" s="73" t="s">
        <v>73</v>
      </c>
      <c r="D4" s="73" t="s">
        <v>28</v>
      </c>
      <c r="E4" s="15" t="s">
        <v>74</v>
      </c>
    </row>
    <row r="5" spans="1:6" x14ac:dyDescent="0.25">
      <c r="A5" s="15"/>
      <c r="B5" s="74"/>
      <c r="C5" s="73"/>
      <c r="D5" s="73"/>
      <c r="E5" s="15"/>
    </row>
    <row r="6" spans="1:6" x14ac:dyDescent="0.25">
      <c r="A6" s="15"/>
      <c r="B6" s="74" t="s">
        <v>75</v>
      </c>
      <c r="C6" s="15"/>
      <c r="D6" s="128"/>
      <c r="E6" s="43"/>
    </row>
    <row r="7" spans="1:6" hidden="1" x14ac:dyDescent="0.25">
      <c r="A7" s="43">
        <v>1</v>
      </c>
      <c r="B7" s="42" t="s">
        <v>76</v>
      </c>
      <c r="C7" s="6" t="s">
        <v>11</v>
      </c>
      <c r="D7" s="26" t="s">
        <v>77</v>
      </c>
      <c r="E7" s="294">
        <v>587.85</v>
      </c>
    </row>
    <row r="8" spans="1:6" hidden="1" x14ac:dyDescent="0.25">
      <c r="A8" s="249" t="s">
        <v>78</v>
      </c>
      <c r="B8" s="42" t="s">
        <v>79</v>
      </c>
      <c r="C8" s="6" t="s">
        <v>11</v>
      </c>
      <c r="D8" s="26" t="s">
        <v>80</v>
      </c>
      <c r="E8" s="295"/>
    </row>
    <row r="9" spans="1:6" hidden="1" x14ac:dyDescent="0.25">
      <c r="A9" s="253"/>
      <c r="B9" s="42" t="s">
        <v>81</v>
      </c>
      <c r="C9" s="6" t="s">
        <v>11</v>
      </c>
      <c r="D9" s="43" t="s">
        <v>82</v>
      </c>
      <c r="E9" s="295"/>
    </row>
    <row r="10" spans="1:6" hidden="1" x14ac:dyDescent="0.25">
      <c r="A10" s="250"/>
      <c r="B10" s="42" t="s">
        <v>83</v>
      </c>
      <c r="C10" s="6" t="s">
        <v>11</v>
      </c>
      <c r="D10" s="43" t="s">
        <v>84</v>
      </c>
      <c r="E10" s="295"/>
    </row>
    <row r="11" spans="1:6" hidden="1" x14ac:dyDescent="0.25">
      <c r="A11" s="249" t="s">
        <v>85</v>
      </c>
      <c r="B11" s="42" t="s">
        <v>86</v>
      </c>
      <c r="C11" s="6" t="s">
        <v>11</v>
      </c>
      <c r="D11" s="43" t="s">
        <v>87</v>
      </c>
      <c r="E11" s="295"/>
    </row>
    <row r="12" spans="1:6" hidden="1" x14ac:dyDescent="0.25">
      <c r="A12" s="250"/>
      <c r="B12" s="42" t="s">
        <v>88</v>
      </c>
      <c r="C12" s="6" t="s">
        <v>11</v>
      </c>
      <c r="D12" s="43" t="s">
        <v>89</v>
      </c>
      <c r="E12" s="296"/>
    </row>
    <row r="13" spans="1:6" hidden="1" x14ac:dyDescent="0.25">
      <c r="A13" s="249">
        <v>2</v>
      </c>
      <c r="B13" s="42" t="s">
        <v>90</v>
      </c>
      <c r="C13" s="6" t="s">
        <v>11</v>
      </c>
      <c r="D13" s="43" t="s">
        <v>91</v>
      </c>
      <c r="E13" s="145">
        <v>240</v>
      </c>
    </row>
    <row r="14" spans="1:6" ht="31.5" hidden="1" x14ac:dyDescent="0.25">
      <c r="A14" s="250"/>
      <c r="B14" s="42" t="s">
        <v>92</v>
      </c>
      <c r="C14" s="6" t="s">
        <v>11</v>
      </c>
      <c r="D14" s="43" t="s">
        <v>93</v>
      </c>
      <c r="E14" s="145">
        <v>136.19</v>
      </c>
    </row>
    <row r="15" spans="1:6" hidden="1" x14ac:dyDescent="0.25">
      <c r="A15" s="249">
        <v>3</v>
      </c>
      <c r="B15" s="42" t="s">
        <v>94</v>
      </c>
      <c r="C15" s="6" t="s">
        <v>11</v>
      </c>
      <c r="D15" s="43" t="s">
        <v>95</v>
      </c>
      <c r="E15" s="43">
        <v>339.86</v>
      </c>
    </row>
    <row r="16" spans="1:6" hidden="1" x14ac:dyDescent="0.25">
      <c r="A16" s="253"/>
      <c r="B16" s="42" t="s">
        <v>96</v>
      </c>
      <c r="C16" s="6" t="s">
        <v>11</v>
      </c>
      <c r="D16" s="43" t="s">
        <v>97</v>
      </c>
      <c r="E16" s="43">
        <v>474.53</v>
      </c>
    </row>
    <row r="17" spans="1:5" hidden="1" x14ac:dyDescent="0.25">
      <c r="A17" s="250"/>
      <c r="B17" s="42" t="s">
        <v>98</v>
      </c>
      <c r="C17" s="6" t="s">
        <v>11</v>
      </c>
      <c r="D17" s="43" t="s">
        <v>99</v>
      </c>
      <c r="E17" s="75">
        <v>732.95</v>
      </c>
    </row>
    <row r="18" spans="1:5" ht="47.25" hidden="1" x14ac:dyDescent="0.25">
      <c r="A18" s="43">
        <v>4</v>
      </c>
      <c r="B18" s="77" t="s">
        <v>100</v>
      </c>
      <c r="C18" s="6" t="s">
        <v>11</v>
      </c>
      <c r="D18" s="217" t="s">
        <v>101</v>
      </c>
      <c r="E18" s="146">
        <v>1280</v>
      </c>
    </row>
    <row r="19" spans="1:5" x14ac:dyDescent="0.25">
      <c r="A19" s="249">
        <v>5</v>
      </c>
      <c r="B19" s="289" t="s">
        <v>103</v>
      </c>
      <c r="C19" s="297" t="s">
        <v>1</v>
      </c>
      <c r="D19" s="298" t="s">
        <v>616</v>
      </c>
      <c r="E19" s="299">
        <v>408.39</v>
      </c>
    </row>
    <row r="20" spans="1:5" x14ac:dyDescent="0.25">
      <c r="A20" s="250"/>
      <c r="B20" s="290"/>
      <c r="C20" s="297"/>
      <c r="D20" s="298"/>
      <c r="E20" s="299"/>
    </row>
    <row r="21" spans="1:5" x14ac:dyDescent="0.25">
      <c r="B21" s="81"/>
      <c r="C21" s="82"/>
      <c r="D21" s="83"/>
      <c r="E21" s="84"/>
    </row>
    <row r="22" spans="1:5" hidden="1" x14ac:dyDescent="0.25"/>
    <row r="23" spans="1:5" hidden="1" x14ac:dyDescent="0.25">
      <c r="B23" s="85" t="s">
        <v>105</v>
      </c>
      <c r="C23" s="85"/>
      <c r="D23" s="86"/>
    </row>
    <row r="24" spans="1:5" hidden="1" x14ac:dyDescent="0.25">
      <c r="A24" s="248" t="s">
        <v>106</v>
      </c>
      <c r="B24" s="300" t="s">
        <v>100</v>
      </c>
      <c r="C24" s="287"/>
      <c r="D24" s="249" t="s">
        <v>101</v>
      </c>
      <c r="E24" s="292">
        <v>1280</v>
      </c>
    </row>
    <row r="25" spans="1:5" hidden="1" x14ac:dyDescent="0.25">
      <c r="A25" s="248"/>
      <c r="B25" s="301"/>
      <c r="C25" s="288"/>
      <c r="D25" s="250"/>
      <c r="E25" s="293"/>
    </row>
    <row r="26" spans="1:5" ht="47.25" hidden="1" x14ac:dyDescent="0.25">
      <c r="A26" s="64" t="s">
        <v>107</v>
      </c>
      <c r="B26" s="87" t="s">
        <v>108</v>
      </c>
      <c r="C26" s="45"/>
      <c r="D26" s="76" t="s">
        <v>109</v>
      </c>
      <c r="E26" s="148">
        <v>265.08</v>
      </c>
    </row>
    <row r="27" spans="1:5" hidden="1" x14ac:dyDescent="0.25">
      <c r="A27" s="249">
        <v>6</v>
      </c>
      <c r="B27" s="41" t="s">
        <v>110</v>
      </c>
      <c r="C27" s="45"/>
      <c r="D27" s="76" t="s">
        <v>111</v>
      </c>
      <c r="E27" s="148">
        <v>404</v>
      </c>
    </row>
    <row r="28" spans="1:5" hidden="1" x14ac:dyDescent="0.25">
      <c r="A28" s="250"/>
      <c r="B28" s="41" t="s">
        <v>112</v>
      </c>
      <c r="C28" s="26"/>
      <c r="D28" s="76" t="s">
        <v>113</v>
      </c>
      <c r="E28" s="110">
        <v>669.23</v>
      </c>
    </row>
    <row r="29" spans="1:5" hidden="1" x14ac:dyDescent="0.25">
      <c r="A29" s="43">
        <v>7</v>
      </c>
      <c r="B29" s="41" t="s">
        <v>114</v>
      </c>
      <c r="C29" s="26"/>
      <c r="D29" s="26" t="s">
        <v>115</v>
      </c>
      <c r="E29" s="43">
        <v>237.11</v>
      </c>
    </row>
    <row r="30" spans="1:5" hidden="1" x14ac:dyDescent="0.25">
      <c r="A30" s="43">
        <v>8</v>
      </c>
      <c r="B30" s="42" t="s">
        <v>116</v>
      </c>
      <c r="C30" s="26"/>
      <c r="D30" s="26" t="s">
        <v>117</v>
      </c>
      <c r="E30" s="43">
        <v>399.74</v>
      </c>
    </row>
    <row r="31" spans="1:5" hidden="1" x14ac:dyDescent="0.25">
      <c r="B31" s="87"/>
      <c r="C31" s="83"/>
      <c r="D31" s="21"/>
      <c r="E31" s="150"/>
    </row>
    <row r="32" spans="1:5" x14ac:dyDescent="0.25">
      <c r="B32" s="85" t="s">
        <v>119</v>
      </c>
      <c r="C32" s="83"/>
      <c r="D32" s="83"/>
      <c r="E32" s="80"/>
    </row>
    <row r="33" spans="1:5" hidden="1" x14ac:dyDescent="0.25">
      <c r="A33" s="43">
        <v>1</v>
      </c>
      <c r="B33" s="41" t="s">
        <v>120</v>
      </c>
      <c r="C33" s="26"/>
      <c r="D33" s="26" t="s">
        <v>121</v>
      </c>
      <c r="E33" s="145">
        <v>960</v>
      </c>
    </row>
    <row r="34" spans="1:5" hidden="1" x14ac:dyDescent="0.25">
      <c r="A34" s="76">
        <v>2</v>
      </c>
      <c r="B34" s="91" t="s">
        <v>122</v>
      </c>
      <c r="C34" s="6"/>
      <c r="D34" s="5" t="s">
        <v>123</v>
      </c>
      <c r="E34" s="110">
        <v>106.91</v>
      </c>
    </row>
    <row r="35" spans="1:5" ht="31.5" hidden="1" x14ac:dyDescent="0.25">
      <c r="A35" s="76">
        <v>3</v>
      </c>
      <c r="B35" s="42" t="s">
        <v>124</v>
      </c>
      <c r="C35" s="6"/>
      <c r="D35" s="5" t="s">
        <v>125</v>
      </c>
      <c r="E35" s="110">
        <v>106.91</v>
      </c>
    </row>
    <row r="36" spans="1:5" hidden="1" x14ac:dyDescent="0.25">
      <c r="A36" s="88">
        <v>4</v>
      </c>
      <c r="B36" s="64" t="s">
        <v>126</v>
      </c>
      <c r="C36" s="89"/>
      <c r="D36" s="5" t="s">
        <v>127</v>
      </c>
      <c r="E36" s="110">
        <v>106.91</v>
      </c>
    </row>
    <row r="37" spans="1:5" hidden="1" x14ac:dyDescent="0.25">
      <c r="A37" s="88">
        <v>5</v>
      </c>
      <c r="B37" s="77" t="s">
        <v>128</v>
      </c>
      <c r="C37" s="89"/>
      <c r="D37" s="5" t="s">
        <v>129</v>
      </c>
      <c r="E37" s="110">
        <v>106.91</v>
      </c>
    </row>
    <row r="38" spans="1:5" hidden="1" x14ac:dyDescent="0.25">
      <c r="A38" s="88">
        <v>6</v>
      </c>
      <c r="B38" s="77" t="s">
        <v>130</v>
      </c>
      <c r="C38" s="89"/>
      <c r="D38" s="5" t="s">
        <v>131</v>
      </c>
      <c r="E38" s="110">
        <v>106.91</v>
      </c>
    </row>
    <row r="39" spans="1:5" ht="47.25" hidden="1" x14ac:dyDescent="0.25">
      <c r="A39" s="76">
        <v>7</v>
      </c>
      <c r="B39" s="90" t="s">
        <v>132</v>
      </c>
      <c r="C39" s="6"/>
      <c r="D39" s="76" t="s">
        <v>133</v>
      </c>
      <c r="E39" s="110">
        <v>1280</v>
      </c>
    </row>
    <row r="40" spans="1:5" ht="31.5" x14ac:dyDescent="0.25">
      <c r="A40" s="219">
        <v>8</v>
      </c>
      <c r="B40" s="234" t="s">
        <v>602</v>
      </c>
      <c r="C40" s="215"/>
      <c r="D40" s="219" t="s">
        <v>615</v>
      </c>
      <c r="E40" s="173">
        <v>283.18</v>
      </c>
    </row>
    <row r="41" spans="1:5" hidden="1" x14ac:dyDescent="0.25">
      <c r="A41" s="76">
        <v>9</v>
      </c>
      <c r="B41" s="77" t="s">
        <v>134</v>
      </c>
      <c r="C41" s="26"/>
      <c r="D41" s="26" t="s">
        <v>135</v>
      </c>
      <c r="E41" s="43">
        <v>237.11</v>
      </c>
    </row>
    <row r="42" spans="1:5" hidden="1" x14ac:dyDescent="0.25">
      <c r="A42" s="43">
        <v>10</v>
      </c>
      <c r="B42" s="77" t="s">
        <v>136</v>
      </c>
      <c r="C42" s="26"/>
      <c r="D42" s="26" t="s">
        <v>137</v>
      </c>
      <c r="E42" s="43">
        <v>237.11</v>
      </c>
    </row>
    <row r="43" spans="1:5" hidden="1" x14ac:dyDescent="0.25">
      <c r="A43" s="75">
        <v>11</v>
      </c>
      <c r="B43" s="77" t="s">
        <v>138</v>
      </c>
      <c r="C43" s="37"/>
      <c r="D43" s="26" t="s">
        <v>139</v>
      </c>
      <c r="E43" s="43">
        <v>292.77</v>
      </c>
    </row>
    <row r="44" spans="1:5" hidden="1" x14ac:dyDescent="0.25">
      <c r="A44" s="249">
        <v>12</v>
      </c>
      <c r="B44" s="289" t="s">
        <v>140</v>
      </c>
      <c r="C44" s="287"/>
      <c r="D44" s="241" t="s">
        <v>141</v>
      </c>
      <c r="E44" s="248">
        <v>240.95</v>
      </c>
    </row>
    <row r="45" spans="1:5" hidden="1" x14ac:dyDescent="0.25">
      <c r="A45" s="250"/>
      <c r="B45" s="290"/>
      <c r="C45" s="288"/>
      <c r="D45" s="291"/>
      <c r="E45" s="248"/>
    </row>
    <row r="46" spans="1:5" hidden="1" x14ac:dyDescent="0.25"/>
    <row r="47" spans="1:5" ht="32.25" hidden="1" customHeight="1" x14ac:dyDescent="0.25">
      <c r="A47" s="161" t="s">
        <v>303</v>
      </c>
      <c r="B47" s="284" t="s">
        <v>438</v>
      </c>
      <c r="C47" s="284"/>
      <c r="D47" s="284"/>
      <c r="E47" s="284"/>
    </row>
  </sheetData>
  <mergeCells count="23">
    <mergeCell ref="D24:D25"/>
    <mergeCell ref="E24:E25"/>
    <mergeCell ref="A2:F2"/>
    <mergeCell ref="E7:E12"/>
    <mergeCell ref="A8:A10"/>
    <mergeCell ref="A11:A12"/>
    <mergeCell ref="A13:A14"/>
    <mergeCell ref="A15:A17"/>
    <mergeCell ref="A19:A20"/>
    <mergeCell ref="B19:B20"/>
    <mergeCell ref="C19:C20"/>
    <mergeCell ref="D19:D20"/>
    <mergeCell ref="E19:E20"/>
    <mergeCell ref="A24:A25"/>
    <mergeCell ref="B24:B25"/>
    <mergeCell ref="C24:C25"/>
    <mergeCell ref="B47:E47"/>
    <mergeCell ref="A27:A28"/>
    <mergeCell ref="A44:A45"/>
    <mergeCell ref="B44:B45"/>
    <mergeCell ref="C44:C45"/>
    <mergeCell ref="D44:D45"/>
    <mergeCell ref="E44:E4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8</vt:i4>
      </vt:variant>
    </vt:vector>
  </HeadingPairs>
  <TitlesOfParts>
    <vt:vector size="29" baseType="lpstr">
      <vt:lpstr>БП тарифы АПП</vt:lpstr>
      <vt:lpstr>Проф.осмотры (4)</vt:lpstr>
      <vt:lpstr>Проф.осмотры (3)</vt:lpstr>
      <vt:lpstr>Проф.осмотры</vt:lpstr>
      <vt:lpstr>Диспансеризация (3) </vt:lpstr>
      <vt:lpstr>Диспансеризация </vt:lpstr>
      <vt:lpstr>Диспансеризация 2 этап (3)</vt:lpstr>
      <vt:lpstr>Диспансеризация 2 этап</vt:lpstr>
      <vt:lpstr>Диспанс.взр.нас.репрод.возр.(4)</vt:lpstr>
      <vt:lpstr>Диспанс.взр.нас.репрод.возр.(3)</vt:lpstr>
      <vt:lpstr>Диспанс.взр.нас.репрод.возр.</vt:lpstr>
      <vt:lpstr>Углубленная диспансеризация (3)</vt:lpstr>
      <vt:lpstr>Углубленная диспансеризация</vt:lpstr>
      <vt:lpstr>Школы пац. с хрон.неинф.заб.</vt:lpstr>
      <vt:lpstr>Центры здоровья (3)</vt:lpstr>
      <vt:lpstr>Центры здоровья</vt:lpstr>
      <vt:lpstr>Мед. реабилитация</vt:lpstr>
      <vt:lpstr>Школа сах.диаб.</vt:lpstr>
      <vt:lpstr>Сверхбазовая тарифы АПП</vt:lpstr>
      <vt:lpstr>Бесплодие_М_Ж (компл.обсл.) (4)</vt:lpstr>
      <vt:lpstr>Бесплодие_М_Ж (компл.обсл.)</vt:lpstr>
      <vt:lpstr>'БП тарифы АПП'!Заголовки_для_печати</vt:lpstr>
      <vt:lpstr>'БП тарифы АПП'!Область_печати</vt:lpstr>
      <vt:lpstr>Диспанс.взр.нас.репрод.возр.!Область_печати</vt:lpstr>
      <vt:lpstr>'Диспанс.взр.нас.репрод.возр.(3)'!Область_печати</vt:lpstr>
      <vt:lpstr>'Диспанс.взр.нас.репрод.возр.(4)'!Область_печати</vt:lpstr>
      <vt:lpstr>'Диспансеризация (3) '!Область_печати</vt:lpstr>
      <vt:lpstr>'Проф.осмотры (3)'!Область_печати</vt:lpstr>
      <vt:lpstr>'Проф.осмотры (4)'!Область_печати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Петровна</dc:creator>
  <cp:lastModifiedBy>Половинчак</cp:lastModifiedBy>
  <cp:lastPrinted>2025-03-31T14:17:19Z</cp:lastPrinted>
  <dcterms:created xsi:type="dcterms:W3CDTF">2025-01-21T11:53:42Z</dcterms:created>
  <dcterms:modified xsi:type="dcterms:W3CDTF">2025-03-31T14:17:32Z</dcterms:modified>
</cp:coreProperties>
</file>